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50" windowWidth="17340" windowHeight="4695" tabRatio="364" activeTab="0"/>
  </bookViews>
  <sheets>
    <sheet name="Area" sheetId="1" r:id="rId1"/>
    <sheet name="TV" sheetId="2" state="hidden" r:id="rId2"/>
  </sheets>
  <definedNames/>
  <calcPr fullCalcOnLoad="1"/>
</workbook>
</file>

<file path=xl/sharedStrings.xml><?xml version="1.0" encoding="utf-8"?>
<sst xmlns="http://schemas.openxmlformats.org/spreadsheetml/2006/main" count="232" uniqueCount="173">
  <si>
    <t>Convites</t>
  </si>
  <si>
    <t>L.T</t>
  </si>
  <si>
    <t>Fax:</t>
  </si>
  <si>
    <t>e-mail:</t>
  </si>
  <si>
    <t>*</t>
  </si>
  <si>
    <t>ESPAÇO</t>
  </si>
  <si>
    <t>Webpage:</t>
  </si>
  <si>
    <t>Parque</t>
  </si>
  <si>
    <t xml:space="preserve">* </t>
  </si>
  <si>
    <t>Quota</t>
  </si>
  <si>
    <t>Euro</t>
  </si>
  <si>
    <t xml:space="preserve">Congexpo </t>
  </si>
  <si>
    <t xml:space="preserve">Intercarne </t>
  </si>
  <si>
    <t xml:space="preserve">Multiproduto </t>
  </si>
  <si>
    <t>SALÃO</t>
  </si>
  <si>
    <t>HOREXPO</t>
  </si>
  <si>
    <t>Decorhotel</t>
  </si>
  <si>
    <t>Vending</t>
  </si>
  <si>
    <t>A</t>
  </si>
  <si>
    <t>H</t>
  </si>
  <si>
    <t>M2</t>
  </si>
  <si>
    <t>BANCO SANTANDER TOTTA</t>
  </si>
  <si>
    <t>NIB: 0018 0000 39829121001 38   -   IBAN: PT50 0018 0000 39829121001 38   -   Swift Code: TOTAPTPL</t>
  </si>
  <si>
    <t>DESCONTO</t>
  </si>
  <si>
    <t xml:space="preserve">• Congexpo </t>
  </si>
  <si>
    <t xml:space="preserve">• Intervin </t>
  </si>
  <si>
    <t xml:space="preserve">• Multiproduto </t>
  </si>
  <si>
    <t xml:space="preserve">• Deliexpo </t>
  </si>
  <si>
    <t xml:space="preserve">• Intercarne </t>
  </si>
  <si>
    <t>• Decorhotel</t>
  </si>
  <si>
    <t>• Vending</t>
  </si>
  <si>
    <t>ALIMENTARIA</t>
  </si>
  <si>
    <t>TECNOALIMENTARIA</t>
  </si>
  <si>
    <t>Attention: This Form is only binding if accompanied by 25% of payment.</t>
  </si>
  <si>
    <t>EXHIBITOR'S INFORMATION</t>
  </si>
  <si>
    <t>Fiscal ID:</t>
  </si>
  <si>
    <t>Company:</t>
  </si>
  <si>
    <t>Address:</t>
  </si>
  <si>
    <t>Zip Code:</t>
  </si>
  <si>
    <t>Phone:</t>
  </si>
  <si>
    <t>Contact Name:</t>
  </si>
  <si>
    <t>Job:</t>
  </si>
  <si>
    <t>Direct e-mail:</t>
  </si>
  <si>
    <t>Direct Phone:</t>
  </si>
  <si>
    <t>INVOICE INFORMATION (if different from the exhibitor's contact information)</t>
  </si>
  <si>
    <t>Town:</t>
  </si>
  <si>
    <t>Country:</t>
  </si>
  <si>
    <t>Yes</t>
  </si>
  <si>
    <t>No</t>
  </si>
  <si>
    <r>
      <t xml:space="preserve">Area </t>
    </r>
    <r>
      <rPr>
        <sz val="10"/>
        <color indexed="56"/>
        <rFont val="Calibri"/>
        <family val="2"/>
      </rPr>
      <t>(modules 3 x 3)</t>
    </r>
  </si>
  <si>
    <t>sqm</t>
  </si>
  <si>
    <t>Open side(s)</t>
  </si>
  <si>
    <t>Square 3 sqm x 3 sqm</t>
  </si>
  <si>
    <t>Rectangle 6 sqm x 3 sqm</t>
  </si>
  <si>
    <t>Rectangle 9 sqm x 3 sqm</t>
  </si>
  <si>
    <t>Square 6 sqm x 6 sqm or Rectangle 12 sqm x 3 sqm</t>
  </si>
  <si>
    <t xml:space="preserve">Rectangle 15 sqm x 3 sqm  </t>
  </si>
  <si>
    <t>Rectangle 9 sqm x 6 sqm or 18 sqm x 3 sqm</t>
  </si>
  <si>
    <t>Rectangle 21 sqm x 3 sqm</t>
  </si>
  <si>
    <t>Rectangle 12 sqm x 6 sqm</t>
  </si>
  <si>
    <t xml:space="preserve">Square 9 sqm x 9 sqm </t>
  </si>
  <si>
    <t>Rectangle 15 sqm x 6 sqm</t>
  </si>
  <si>
    <t>Has no standard configuration</t>
  </si>
  <si>
    <t>Rectangle 12 sqm x 9 sqm or 18 sqm x 6 sqm</t>
  </si>
  <si>
    <t>Rectangle 21 sqm x 6 sqm</t>
  </si>
  <si>
    <t>Rectangle 15 sqm x 9 sqm</t>
  </si>
  <si>
    <t>Square 12 sqm x 12 sqm or Rectangle 24 sqm x 6 sqm</t>
  </si>
  <si>
    <t>Rectangle 18 sqm x 9 sqm</t>
  </si>
  <si>
    <t>Rectangle 15 sqm x 12 sqm</t>
  </si>
  <si>
    <t>Rectangle 21sqm x 9 sqm</t>
  </si>
  <si>
    <t>Rectangle 33 sqm x 6 sqm</t>
  </si>
  <si>
    <t>Rectangles 18 sqm x 12 sqm or 24 sqm x 9 sqm</t>
  </si>
  <si>
    <t xml:space="preserve">Square 15 sqm x 15 sqm </t>
  </si>
  <si>
    <t>Rectangle 39 sqm x 6 sqm</t>
  </si>
  <si>
    <t>Rectangle 27 sqm x 9 sqm</t>
  </si>
  <si>
    <t>Rectangle 21 sqm x 12 sqm</t>
  </si>
  <si>
    <t>Rectangle 18 sqm x 15 sqm</t>
  </si>
  <si>
    <t>Rectangle 24 sqm x 12 sqm</t>
  </si>
  <si>
    <t>Rectangle 33 sqm x 9 sqm</t>
  </si>
  <si>
    <t>Rectangle 21 sqm x 15 sqm</t>
  </si>
  <si>
    <t xml:space="preserve">Rectangle 27 sqm x 12 sqm or Square 18 sqm x 18 sqm </t>
  </si>
  <si>
    <t>Rectangle 24 sqm x 15 sqm</t>
  </si>
  <si>
    <t>Rectangle 21 sqm x 18 sqm</t>
  </si>
  <si>
    <t>Rectangle 27 sqm x 15 sqm</t>
  </si>
  <si>
    <t>Rectangle 24 sqm x 18 sqm</t>
  </si>
  <si>
    <t xml:space="preserve">Square 21 sqm x 21 sqm </t>
  </si>
  <si>
    <t>Rectangle 30 sqm x 15 sqm</t>
  </si>
  <si>
    <t>Rectangle 39 sqm x 12 sqm</t>
  </si>
  <si>
    <t>Rectangle 27 sqm x 18 sqm</t>
  </si>
  <si>
    <t>Rectangle 33 sqm x 15 sqm</t>
  </si>
  <si>
    <t>Rectangle 24 sqm x 21 sqm</t>
  </si>
  <si>
    <t>Rectangles 30 sqm x 18 sqm or 45 sqm x 12 sqm</t>
  </si>
  <si>
    <t xml:space="preserve">Rectangle 48 sqm x 12 sqm or Square 24 sqm x 24 sqm </t>
  </si>
  <si>
    <t>Rectangle 39 sqm x 15 sqm</t>
  </si>
  <si>
    <t>Rectangle 33 sqm x 18 sqm</t>
  </si>
  <si>
    <t>Rectangle 42 sqm x 15 sqm</t>
  </si>
  <si>
    <t>Rectangle 36 sqm x 18 sqm</t>
  </si>
  <si>
    <t>Rectangle 45 sqm x 15 sqm</t>
  </si>
  <si>
    <t>Rectangle 39 sqm x 18 sqm</t>
  </si>
  <si>
    <t>Registration fee</t>
  </si>
  <si>
    <t>INCLUDED</t>
  </si>
  <si>
    <t>● Invitations</t>
  </si>
  <si>
    <t>● Free Access Cards</t>
  </si>
  <si>
    <t>● Parking</t>
  </si>
  <si>
    <t>unit</t>
  </si>
  <si>
    <t>(send list of names)</t>
  </si>
  <si>
    <t>Energy Consumption</t>
  </si>
  <si>
    <t>Total participation</t>
  </si>
  <si>
    <r>
      <t xml:space="preserve">Regardless of how payment put the reference    -  </t>
    </r>
    <r>
      <rPr>
        <b/>
        <sz val="9"/>
        <color indexed="56"/>
        <rFont val="Calibri"/>
        <family val="2"/>
      </rPr>
      <t>ALIMENTARIA &amp; HOREXPO LISBOA 2013</t>
    </r>
  </si>
  <si>
    <r>
      <t xml:space="preserve">Check or Bank Transfer in favor of: </t>
    </r>
    <r>
      <rPr>
        <b/>
        <sz val="9"/>
        <color indexed="56"/>
        <rFont val="Calibri"/>
        <family val="2"/>
      </rPr>
      <t>AIP-FEIRAS, CONGRESSOS E EVENTOS, ASSOCIAÇÃO EMPRESARIAL</t>
    </r>
  </si>
  <si>
    <t>Deliexpo (Check Stand + Area package)</t>
  </si>
  <si>
    <t>Intervin (Check Stand + Area package)</t>
  </si>
  <si>
    <t>Regions of Portugal</t>
  </si>
  <si>
    <t>Remaining amount of: 14 | 03 | 2013</t>
  </si>
  <si>
    <t>Signature:</t>
  </si>
  <si>
    <t>Date:</t>
  </si>
  <si>
    <r>
      <t xml:space="preserve">Initial Payment of </t>
    </r>
    <r>
      <rPr>
        <b/>
        <sz val="10"/>
        <color indexed="56"/>
        <rFont val="Calibri"/>
        <family val="2"/>
      </rPr>
      <t xml:space="preserve">25% </t>
    </r>
  </si>
  <si>
    <t>• Technology and Services</t>
  </si>
  <si>
    <t>• Hotel, Restaurants and Pastry  Equipment</t>
  </si>
  <si>
    <t>1 Open side</t>
  </si>
  <si>
    <t>2 Open sides</t>
  </si>
  <si>
    <t>3 Open sides</t>
  </si>
  <si>
    <t>4 Open sides</t>
  </si>
  <si>
    <t>PRICE AREA</t>
  </si>
  <si>
    <t>REGISTRATION FEE - Includes:</t>
  </si>
  <si>
    <t>• Official catalogue entry</t>
  </si>
  <si>
    <t>• Invitations</t>
  </si>
  <si>
    <t>• Parking</t>
  </si>
  <si>
    <t>• Civil liability insurance</t>
  </si>
  <si>
    <t>• Free Access Cards (send list of names)</t>
  </si>
  <si>
    <t>• Free issue at Catalog/Visitor's Guide</t>
  </si>
  <si>
    <t>• A free exhibitor Catalog/Visitor's Guide</t>
  </si>
  <si>
    <t>• Charge for electrical connection up to 10 KW</t>
  </si>
  <si>
    <r>
      <t>REMOVAL OF WASTES</t>
    </r>
    <r>
      <rPr>
        <sz val="8"/>
        <color indexed="56"/>
        <rFont val="Calibri"/>
        <family val="2"/>
      </rPr>
      <t xml:space="preserve"> (obligatory service) - </t>
    </r>
    <r>
      <rPr>
        <b/>
        <u val="single"/>
        <sz val="8"/>
        <color indexed="56"/>
        <rFont val="Calibri"/>
        <family val="2"/>
      </rPr>
      <t>Includes:</t>
    </r>
  </si>
  <si>
    <t>Trash removal generated during the fair setting-up and realization period</t>
  </si>
  <si>
    <t xml:space="preserve">Not included Stand cleaning nor removal of waste material produced </t>
  </si>
  <si>
    <t>during the dismantlind period.</t>
  </si>
  <si>
    <t xml:space="preserve">ENERGY CONSUMPTION: </t>
  </si>
  <si>
    <t>Technology and Services</t>
  </si>
  <si>
    <t>• Regions of Portugal</t>
  </si>
  <si>
    <r>
      <t>TRADE SHOWS</t>
    </r>
    <r>
      <rPr>
        <sz val="9"/>
        <color indexed="56"/>
        <rFont val="Calibri"/>
        <family val="2"/>
      </rPr>
      <t xml:space="preserve"> and </t>
    </r>
    <r>
      <rPr>
        <b/>
        <u val="single"/>
        <sz val="9"/>
        <color indexed="56"/>
        <rFont val="Calibri"/>
        <family val="2"/>
      </rPr>
      <t>SECTORS</t>
    </r>
  </si>
  <si>
    <r>
      <t xml:space="preserve">Removal of Wastes </t>
    </r>
    <r>
      <rPr>
        <sz val="8"/>
        <color indexed="56"/>
        <rFont val="Calibri"/>
        <family val="2"/>
      </rPr>
      <t>(Assembly and Duration)</t>
    </r>
  </si>
  <si>
    <r>
      <t>Estimated consumption for 1 KWH each 9 sqm (</t>
    </r>
    <r>
      <rPr>
        <b/>
        <sz val="8"/>
        <color indexed="56"/>
        <rFont val="Calibri"/>
        <family val="2"/>
      </rPr>
      <t>Not included Electrical switchboard</t>
    </r>
    <r>
      <rPr>
        <sz val="8"/>
        <color indexed="56"/>
        <rFont val="Calibri"/>
        <family val="2"/>
      </rPr>
      <t>)</t>
    </r>
  </si>
  <si>
    <r>
      <rPr>
        <b/>
        <sz val="10"/>
        <color indexed="10"/>
        <rFont val="Rockwell Extra Bold"/>
        <family val="1"/>
      </rPr>
      <t xml:space="preserve">* </t>
    </r>
    <r>
      <rPr>
        <b/>
        <sz val="10"/>
        <color indexed="56"/>
        <rFont val="Calibri"/>
        <family val="2"/>
      </rPr>
      <t>Required Fields</t>
    </r>
  </si>
  <si>
    <r>
      <rPr>
        <b/>
        <sz val="9"/>
        <color indexed="10"/>
        <rFont val="Rockwell Extra Bold"/>
        <family val="1"/>
      </rPr>
      <t xml:space="preserve">* </t>
    </r>
    <r>
      <rPr>
        <sz val="9"/>
        <color indexed="56"/>
        <rFont val="Calibri"/>
        <family val="2"/>
      </rPr>
      <t>Town:</t>
    </r>
  </si>
  <si>
    <r>
      <rPr>
        <b/>
        <sz val="9"/>
        <color indexed="10"/>
        <rFont val="Rockwell Extra Bold"/>
        <family val="1"/>
      </rPr>
      <t>*</t>
    </r>
    <r>
      <rPr>
        <b/>
        <sz val="9"/>
        <color indexed="10"/>
        <rFont val="Calibri"/>
        <family val="2"/>
      </rPr>
      <t xml:space="preserve"> </t>
    </r>
    <r>
      <rPr>
        <sz val="9"/>
        <color indexed="56"/>
        <rFont val="Calibri"/>
        <family val="2"/>
      </rPr>
      <t>Country:</t>
    </r>
  </si>
  <si>
    <r>
      <rPr>
        <b/>
        <sz val="9"/>
        <color indexed="10"/>
        <rFont val="Rockwell Extra Bold"/>
        <family val="1"/>
      </rPr>
      <t>*</t>
    </r>
    <r>
      <rPr>
        <b/>
        <sz val="9"/>
        <color indexed="10"/>
        <rFont val="Calibri"/>
        <family val="2"/>
      </rPr>
      <t xml:space="preserve"> </t>
    </r>
    <r>
      <rPr>
        <sz val="9"/>
        <color indexed="56"/>
        <rFont val="Calibri"/>
        <family val="2"/>
      </rPr>
      <t>Fax:</t>
    </r>
  </si>
  <si>
    <r>
      <rPr>
        <b/>
        <sz val="10"/>
        <color indexed="10"/>
        <rFont val="Rockwell Extra Bold"/>
        <family val="1"/>
      </rPr>
      <t xml:space="preserve">* </t>
    </r>
    <r>
      <rPr>
        <b/>
        <sz val="10"/>
        <color indexed="56"/>
        <rFont val="Calibri"/>
        <family val="2"/>
      </rPr>
      <t>Select the Trade Show</t>
    </r>
  </si>
  <si>
    <r>
      <rPr>
        <b/>
        <sz val="10"/>
        <color indexed="10"/>
        <rFont val="Calibri"/>
        <family val="2"/>
      </rPr>
      <t xml:space="preserve">* </t>
    </r>
    <r>
      <rPr>
        <b/>
        <sz val="10"/>
        <color indexed="56"/>
        <rFont val="Calibri"/>
        <family val="2"/>
      </rPr>
      <t>Select the preferencial Sector:</t>
    </r>
  </si>
  <si>
    <t>Area - Exterior Area</t>
  </si>
  <si>
    <r>
      <rPr>
        <b/>
        <sz val="10"/>
        <color indexed="56"/>
        <rFont val="Calibri"/>
        <family val="2"/>
      </rPr>
      <t xml:space="preserve">    </t>
    </r>
    <r>
      <rPr>
        <b/>
        <u val="single"/>
        <sz val="10"/>
        <color indexed="56"/>
        <rFont val="Calibri"/>
        <family val="2"/>
      </rPr>
      <t>Cost</t>
    </r>
  </si>
  <si>
    <t>Exterior Area</t>
  </si>
  <si>
    <t>Frentes</t>
  </si>
  <si>
    <t>Area - 2nd Floor</t>
  </si>
  <si>
    <t>CONTACTS</t>
  </si>
  <si>
    <t xml:space="preserve">We hereby declare that we wish to participate in the above-mentioned exhibition, according to the conditions of the present requisition and of the General Rules and Regulations of FIL (International Fair of Lisbon), which we hereby acknowledge and accept.  
We are sending proof of payment corresponding to 25% of the estimated cost of space, in regards to our participation, and hereby commit to liquidate the remaining amount owed according to the stated terms of the rules applicable to  the Exhibition. 
</t>
  </si>
  <si>
    <t>Registo:</t>
  </si>
  <si>
    <r>
      <t xml:space="preserve">find out more about </t>
    </r>
    <r>
      <rPr>
        <b/>
        <sz val="9"/>
        <color indexed="12"/>
        <rFont val="Calibri"/>
        <family val="2"/>
      </rPr>
      <t>FIL General Regulations</t>
    </r>
  </si>
  <si>
    <t>www.alimentariahorexpo-lisboa.com</t>
  </si>
  <si>
    <t>Nr. Mod.</t>
  </si>
  <si>
    <t>INTERNATIONAL - Alimentaria Exhibitions Barcelona</t>
  </si>
  <si>
    <t>alimentariahorexpo-lisboa@alimentaria.com</t>
  </si>
  <si>
    <t>Phone: 00-34-93-452 18 00        Fax: 00-34-93-567 96 80</t>
  </si>
  <si>
    <r>
      <t>METHOD OF PAYMENT</t>
    </r>
    <r>
      <rPr>
        <b/>
        <sz val="9"/>
        <color indexed="56"/>
        <rFont val="Calibri"/>
        <family val="2"/>
      </rPr>
      <t xml:space="preserve"> </t>
    </r>
    <r>
      <rPr>
        <sz val="9"/>
        <color indexed="56"/>
        <rFont val="Calibri"/>
        <family val="2"/>
      </rPr>
      <t xml:space="preserve">   (We kindly request you to advance copy of the bank transfer)</t>
    </r>
  </si>
  <si>
    <t>AREA CONTRACT</t>
  </si>
  <si>
    <t>International Participations</t>
  </si>
  <si>
    <t>• International Participations</t>
  </si>
  <si>
    <t>Hotel, Restaurants and Pastry Equipment</t>
  </si>
  <si>
    <r>
      <t xml:space="preserve">New VAT system regarding Fairs - see here </t>
    </r>
    <r>
      <rPr>
        <b/>
        <u val="single"/>
        <sz val="10"/>
        <color indexed="12"/>
        <rFont val="Calibri"/>
        <family val="2"/>
      </rPr>
      <t>IMPORTANT NOTES</t>
    </r>
  </si>
  <si>
    <t>Please select above the Trade Show</t>
  </si>
  <si>
    <t>KW</t>
  </si>
  <si>
    <t>Consumo</t>
  </si>
  <si>
    <r>
      <rPr>
        <sz val="10"/>
        <color indexed="56"/>
        <rFont val="Calibri"/>
        <family val="2"/>
      </rPr>
      <t xml:space="preserve">Payment of </t>
    </r>
    <r>
      <rPr>
        <b/>
        <sz val="10"/>
        <color indexed="56"/>
        <rFont val="Calibri"/>
        <family val="2"/>
      </rPr>
      <t>25%: 28 | 02 | 2013</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</si>
</sst>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97">
    <font>
      <sz val="10"/>
      <name val="Arial"/>
      <family val="0"/>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u val="single"/>
      <sz val="10"/>
      <color indexed="12"/>
      <name val="Arial"/>
      <family val="2"/>
    </font>
    <font>
      <sz val="8"/>
      <color indexed="56"/>
      <name val="Verdana"/>
      <family val="2"/>
    </font>
    <font>
      <b/>
      <u val="single"/>
      <sz val="8"/>
      <color indexed="56"/>
      <name val="Calibri"/>
      <family val="2"/>
    </font>
    <font>
      <b/>
      <sz val="8"/>
      <color indexed="56"/>
      <name val="Calibri"/>
      <family val="2"/>
    </font>
    <font>
      <sz val="8"/>
      <color indexed="56"/>
      <name val="Calibri"/>
      <family val="2"/>
    </font>
    <font>
      <u val="single"/>
      <sz val="8"/>
      <color indexed="56"/>
      <name val="Calibri"/>
      <family val="2"/>
    </font>
    <font>
      <i/>
      <sz val="8"/>
      <color indexed="56"/>
      <name val="Calibri"/>
      <family val="2"/>
    </font>
    <font>
      <i/>
      <sz val="8"/>
      <name val="Calibri"/>
      <family val="2"/>
    </font>
    <font>
      <sz val="8"/>
      <name val="Calibri"/>
      <family val="2"/>
    </font>
    <font>
      <b/>
      <u val="single"/>
      <sz val="10"/>
      <color indexed="56"/>
      <name val="Calibri"/>
      <family val="2"/>
    </font>
    <font>
      <b/>
      <u val="single"/>
      <sz val="10"/>
      <name val="Calibri"/>
      <family val="2"/>
    </font>
    <font>
      <b/>
      <sz val="8"/>
      <name val="Calibri"/>
      <family val="2"/>
    </font>
    <font>
      <b/>
      <sz val="14"/>
      <color indexed="9"/>
      <name val="Calibri"/>
      <family val="2"/>
    </font>
    <font>
      <b/>
      <sz val="10"/>
      <color indexed="10"/>
      <name val="Calibri"/>
      <family val="2"/>
    </font>
    <font>
      <sz val="9"/>
      <name val="Calibri"/>
      <family val="2"/>
    </font>
    <font>
      <b/>
      <sz val="10"/>
      <color indexed="56"/>
      <name val="Calibri"/>
      <family val="2"/>
    </font>
    <font>
      <sz val="10"/>
      <name val="Calibri"/>
      <family val="2"/>
    </font>
    <font>
      <sz val="10"/>
      <color indexed="56"/>
      <name val="Calibri"/>
      <family val="2"/>
    </font>
    <font>
      <b/>
      <sz val="10"/>
      <name val="Calibri"/>
      <family val="2"/>
    </font>
    <font>
      <b/>
      <u val="single"/>
      <sz val="9"/>
      <color indexed="56"/>
      <name val="Calibri"/>
      <family val="2"/>
    </font>
    <font>
      <i/>
      <sz val="9"/>
      <color indexed="56"/>
      <name val="Calibri"/>
      <family val="2"/>
    </font>
    <font>
      <i/>
      <sz val="9"/>
      <name val="Calibri"/>
      <family val="2"/>
    </font>
    <font>
      <b/>
      <sz val="9"/>
      <color indexed="10"/>
      <name val="Calibri"/>
      <family val="2"/>
    </font>
    <font>
      <sz val="9"/>
      <color indexed="56"/>
      <name val="Calibri"/>
      <family val="2"/>
    </font>
    <font>
      <b/>
      <sz val="9"/>
      <name val="Calibri"/>
      <family val="2"/>
    </font>
    <font>
      <b/>
      <sz val="9"/>
      <color indexed="56"/>
      <name val="Calibri"/>
      <family val="2"/>
    </font>
    <font>
      <sz val="8"/>
      <color indexed="8"/>
      <name val="Calibri"/>
      <family val="2"/>
    </font>
    <font>
      <b/>
      <sz val="10"/>
      <color indexed="10"/>
      <name val="Rockwell Extra Bold"/>
      <family val="1"/>
    </font>
    <font>
      <b/>
      <sz val="9"/>
      <color indexed="10"/>
      <name val="Rockwell Extra Bold"/>
      <family val="1"/>
    </font>
    <font>
      <b/>
      <sz val="9"/>
      <color indexed="12"/>
      <name val="Calibri"/>
      <family val="2"/>
    </font>
    <font>
      <sz val="9"/>
      <color indexed="12"/>
      <name val="Calibri"/>
      <family val="2"/>
    </font>
    <font>
      <u val="single"/>
      <sz val="8"/>
      <color indexed="12"/>
      <name val="Calibri"/>
      <family val="2"/>
    </font>
    <font>
      <sz val="11"/>
      <name val="Calibri"/>
      <family val="2"/>
    </font>
    <font>
      <b/>
      <u val="single"/>
      <sz val="16"/>
      <color indexed="50"/>
      <name val="Calibri"/>
      <family val="2"/>
    </font>
    <font>
      <u val="single"/>
      <sz val="10"/>
      <color indexed="12"/>
      <name val="Calibri"/>
      <family val="2"/>
    </font>
    <font>
      <b/>
      <u val="single"/>
      <sz val="10"/>
      <color indexed="12"/>
      <name val="Calibri"/>
      <family val="2"/>
    </font>
    <font>
      <sz val="11"/>
      <color indexed="56"/>
      <name val="Calibri"/>
      <family val="2"/>
    </font>
    <font>
      <b/>
      <sz val="18"/>
      <color indexed="56"/>
      <name val="Cambria"/>
      <family val="2"/>
    </font>
    <font>
      <i/>
      <sz val="11"/>
      <color indexed="23"/>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u val="single"/>
      <sz val="10"/>
      <color theme="10"/>
      <name val="Arial"/>
      <family val="2"/>
    </font>
    <font>
      <b/>
      <u val="single"/>
      <sz val="8"/>
      <color theme="3"/>
      <name val="Calibri"/>
      <family val="2"/>
    </font>
    <font>
      <b/>
      <sz val="8"/>
      <color theme="3"/>
      <name val="Calibri"/>
      <family val="2"/>
    </font>
    <font>
      <sz val="8"/>
      <color theme="3"/>
      <name val="Calibri"/>
      <family val="2"/>
    </font>
    <font>
      <u val="single"/>
      <sz val="8"/>
      <color theme="3"/>
      <name val="Calibri"/>
      <family val="2"/>
    </font>
    <font>
      <i/>
      <sz val="8"/>
      <color theme="3"/>
      <name val="Calibri"/>
      <family val="2"/>
    </font>
    <font>
      <sz val="10"/>
      <color theme="3"/>
      <name val="Calibri"/>
      <family val="2"/>
    </font>
    <font>
      <i/>
      <sz val="9"/>
      <color theme="3"/>
      <name val="Calibri"/>
      <family val="2"/>
    </font>
    <font>
      <b/>
      <sz val="9"/>
      <color theme="3"/>
      <name val="Calibri"/>
      <family val="2"/>
    </font>
    <font>
      <sz val="9"/>
      <color theme="3"/>
      <name val="Calibri"/>
      <family val="2"/>
    </font>
    <font>
      <b/>
      <u val="single"/>
      <sz val="9"/>
      <color theme="3"/>
      <name val="Calibri"/>
      <family val="2"/>
    </font>
    <font>
      <sz val="9"/>
      <color rgb="FF1F497D"/>
      <name val="Calibri"/>
      <family val="2"/>
    </font>
    <font>
      <b/>
      <sz val="10"/>
      <color rgb="FFFF2D2D"/>
      <name val="Calibri"/>
      <family val="2"/>
    </font>
    <font>
      <sz val="10"/>
      <color rgb="FF1F497D"/>
      <name val="Calibri"/>
      <family val="2"/>
    </font>
    <font>
      <b/>
      <sz val="10"/>
      <color theme="3"/>
      <name val="Calibri"/>
      <family val="2"/>
    </font>
    <font>
      <sz val="8"/>
      <color theme="3"/>
      <name val="Verdana"/>
      <family val="2"/>
    </font>
    <font>
      <b/>
      <sz val="10"/>
      <color rgb="FFFF0000"/>
      <name val="Rockwell Extra Bold"/>
      <family val="1"/>
    </font>
    <font>
      <b/>
      <sz val="10"/>
      <color rgb="FFFF2D2D"/>
      <name val="Rockwell Extra Bold"/>
      <family val="1"/>
    </font>
    <font>
      <b/>
      <u val="single"/>
      <sz val="10"/>
      <color theme="3"/>
      <name val="Calibri"/>
      <family val="2"/>
    </font>
    <font>
      <b/>
      <u val="single"/>
      <sz val="8"/>
      <color rgb="FF1F497D"/>
      <name val="Calibri"/>
      <family val="2"/>
    </font>
    <font>
      <sz val="8"/>
      <color rgb="FF1F497D"/>
      <name val="Calibri"/>
      <family val="2"/>
    </font>
    <font>
      <sz val="11"/>
      <color theme="3"/>
      <name val="Calibri"/>
      <family val="2"/>
    </font>
    <font>
      <b/>
      <sz val="9"/>
      <color rgb="FF1F497D"/>
      <name val="Calibri"/>
      <family val="2"/>
    </font>
    <font>
      <b/>
      <u val="single"/>
      <sz val="16"/>
      <color rgb="FF92D050"/>
      <name val="Calibri"/>
      <family val="2"/>
    </font>
    <font>
      <b/>
      <u val="single"/>
      <sz val="9"/>
      <color rgb="FF1F497D"/>
      <name val="Calibri"/>
      <family val="2"/>
    </font>
    <font>
      <b/>
      <sz val="9"/>
      <color rgb="FF0000CC"/>
      <name val="Calibri"/>
      <family val="2"/>
    </font>
    <font>
      <u val="single"/>
      <sz val="10"/>
      <color theme="10"/>
      <name val="Calibri"/>
      <family val="2"/>
    </font>
    <font>
      <b/>
      <sz val="14"/>
      <color theme="0"/>
      <name val="Calibri"/>
      <family val="2"/>
    </font>
    <font>
      <u val="single"/>
      <sz val="8"/>
      <color theme="10"/>
      <name val="Calibri"/>
      <family val="2"/>
    </font>
    <font>
      <sz val="9"/>
      <color theme="10"/>
      <name val="Calibri"/>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48"/>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2"/>
        <bgColor indexed="64"/>
      </patternFill>
    </fill>
    <fill>
      <patternFill patternType="solid">
        <fgColor theme="0" tint="-0.04997999966144562"/>
        <bgColor indexed="64"/>
      </patternFill>
    </fill>
    <fill>
      <patternFill patternType="solid">
        <fgColor rgb="FFFFFF00"/>
        <bgColor indexed="64"/>
      </patternFill>
    </fill>
    <fill>
      <patternFill patternType="solid">
        <fgColor theme="3"/>
        <bgColor indexed="64"/>
      </patternFill>
    </fill>
  </fills>
  <borders count="77">
    <border>
      <left/>
      <right/>
      <top/>
      <bottom/>
      <diagonal/>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thick">
        <color indexed="48"/>
      </bottom>
    </border>
    <border>
      <left/>
      <right/>
      <top/>
      <bottom style="thick">
        <color indexed="22"/>
      </bottom>
    </border>
    <border>
      <left/>
      <right/>
      <top/>
      <bottom style="medium">
        <color indexed="24"/>
      </bottom>
    </border>
    <border>
      <left style="thin">
        <color indexed="22"/>
      </left>
      <right style="thin">
        <color indexed="22"/>
      </right>
      <top style="thin">
        <color indexed="22"/>
      </top>
      <bottom style="thin">
        <color indexed="22"/>
      </bottom>
    </border>
    <border>
      <left/>
      <right/>
      <top/>
      <bottom style="double">
        <color indexed="53"/>
      </bottom>
    </border>
    <border>
      <left/>
      <right/>
      <top style="thin">
        <color indexed="48"/>
      </top>
      <bottom style="double">
        <color indexed="48"/>
      </bottom>
    </border>
    <border>
      <left style="medium"/>
      <right/>
      <top/>
      <bottom/>
    </border>
    <border>
      <left style="medium"/>
      <right style="medium"/>
      <top/>
      <bottom/>
    </border>
    <border>
      <left/>
      <right style="medium"/>
      <top/>
      <bottom/>
    </border>
    <border>
      <left style="medium"/>
      <right/>
      <top/>
      <bottom style="medium"/>
    </border>
    <border>
      <left style="medium"/>
      <right style="medium"/>
      <top/>
      <bottom style="medium"/>
    </border>
    <border>
      <left/>
      <right style="medium"/>
      <top/>
      <bottom style="medium"/>
    </border>
    <border>
      <left style="medium"/>
      <right/>
      <top style="medium"/>
      <bottom/>
    </border>
    <border>
      <left/>
      <right style="medium"/>
      <top style="medium"/>
      <bottom/>
    </border>
    <border>
      <left style="thin">
        <color rgb="FF92D050"/>
      </left>
      <right style="thin">
        <color rgb="FF92D050"/>
      </right>
      <top/>
      <bottom style="thin">
        <color rgb="FF92D050"/>
      </bottom>
    </border>
    <border>
      <left style="thin">
        <color theme="0" tint="-0.14986999332904816"/>
      </left>
      <right/>
      <top/>
      <bottom/>
    </border>
    <border>
      <left/>
      <right style="thin">
        <color theme="0" tint="-0.14986999332904816"/>
      </right>
      <top/>
      <bottom/>
    </border>
    <border>
      <left style="thin">
        <color theme="0" tint="-0.14986999332904816"/>
      </left>
      <right/>
      <top/>
      <bottom style="thin">
        <color theme="0" tint="-0.14986999332904816"/>
      </bottom>
    </border>
    <border>
      <left/>
      <right/>
      <top/>
      <bottom style="medium"/>
    </border>
    <border>
      <left/>
      <right style="thick">
        <color indexed="22"/>
      </right>
      <top/>
      <bottom/>
    </border>
    <border>
      <left/>
      <right style="thick">
        <color indexed="22"/>
      </right>
      <top/>
      <bottom style="thick">
        <color indexed="22"/>
      </bottom>
    </border>
    <border>
      <left style="hair">
        <color theme="0" tint="-0.14993000030517578"/>
      </left>
      <right style="hair">
        <color theme="0" tint="-0.14993000030517578"/>
      </right>
      <top style="hair">
        <color theme="0" tint="-0.14993000030517578"/>
      </top>
      <bottom style="hair">
        <color theme="0" tint="-0.14993000030517578"/>
      </bottom>
    </border>
    <border>
      <left style="medium"/>
      <right style="medium"/>
      <top style="medium"/>
      <bottom/>
    </border>
    <border>
      <left/>
      <right style="thin">
        <color theme="0" tint="-0.149959996342659"/>
      </right>
      <top/>
      <bottom/>
    </border>
    <border>
      <left/>
      <right/>
      <top/>
      <bottom style="thin">
        <color theme="0" tint="-0.149959996342659"/>
      </bottom>
    </border>
    <border>
      <left/>
      <right/>
      <top style="thin">
        <color theme="0" tint="-0.149959996342659"/>
      </top>
      <bottom/>
    </border>
    <border>
      <left style="thin">
        <color theme="0" tint="-0.149959996342659"/>
      </left>
      <right/>
      <top/>
      <bottom/>
    </border>
    <border>
      <left/>
      <right style="thin">
        <color theme="0" tint="-0.149959996342659"/>
      </right>
      <top/>
      <bottom style="thin">
        <color theme="0" tint="-0.149959996342659"/>
      </bottom>
    </border>
    <border>
      <left style="thin">
        <color theme="0" tint="-0.149959996342659"/>
      </left>
      <right/>
      <top style="thin">
        <color theme="0" tint="-0.149959996342659"/>
      </top>
      <bottom/>
    </border>
    <border>
      <left/>
      <right style="thin">
        <color theme="0" tint="-0.149959996342659"/>
      </right>
      <top style="thin">
        <color theme="0" tint="-0.149959996342659"/>
      </top>
      <bottom/>
    </border>
    <border>
      <left style="thin">
        <color theme="0" tint="-0.149959996342659"/>
      </left>
      <right style="hair">
        <color theme="0" tint="-0.14993000030517578"/>
      </right>
      <top style="hair">
        <color theme="0" tint="-0.14993000030517578"/>
      </top>
      <bottom style="hair">
        <color theme="0" tint="-0.14993000030517578"/>
      </bottom>
    </border>
    <border>
      <left style="hair">
        <color theme="0" tint="-0.14993000030517578"/>
      </left>
      <right style="thin">
        <color theme="0" tint="-0.149959996342659"/>
      </right>
      <top style="hair">
        <color theme="0" tint="-0.14993000030517578"/>
      </top>
      <bottom style="hair">
        <color theme="0" tint="-0.14993000030517578"/>
      </bottom>
    </border>
    <border>
      <left style="thin">
        <color theme="0" tint="-0.149959996342659"/>
      </left>
      <right style="hair">
        <color theme="0" tint="-0.14993000030517578"/>
      </right>
      <top style="hair">
        <color theme="0" tint="-0.14993000030517578"/>
      </top>
      <bottom style="thin">
        <color theme="0" tint="-0.149959996342659"/>
      </bottom>
    </border>
    <border>
      <left style="hair">
        <color theme="0" tint="-0.14993000030517578"/>
      </left>
      <right style="hair">
        <color theme="0" tint="-0.14993000030517578"/>
      </right>
      <top style="hair">
        <color theme="0" tint="-0.14993000030517578"/>
      </top>
      <bottom style="thin">
        <color theme="0" tint="-0.149959996342659"/>
      </bottom>
    </border>
    <border>
      <left style="hair">
        <color theme="0" tint="-0.14993000030517578"/>
      </left>
      <right style="thin">
        <color theme="0" tint="-0.149959996342659"/>
      </right>
      <top style="hair">
        <color theme="0" tint="-0.14993000030517578"/>
      </top>
      <bottom style="thin">
        <color theme="0" tint="-0.149959996342659"/>
      </bottom>
    </border>
    <border>
      <left style="thin">
        <color theme="0" tint="-0.149959996342659"/>
      </left>
      <right/>
      <top/>
      <bottom style="thin">
        <color theme="0" tint="-0.149959996342659"/>
      </bottom>
    </border>
    <border>
      <left/>
      <right/>
      <top/>
      <bottom style="thin">
        <color theme="0" tint="-0.14993000030517578"/>
      </bottom>
    </border>
    <border>
      <left/>
      <right style="thin">
        <color theme="0" tint="-0.14993000030517578"/>
      </right>
      <top style="thin">
        <color theme="0" tint="-0.14993000030517578"/>
      </top>
      <bottom/>
    </border>
    <border>
      <left/>
      <right style="thin">
        <color theme="0" tint="-0.14993000030517578"/>
      </right>
      <top/>
      <bottom style="thin">
        <color theme="0" tint="-0.14993000030517578"/>
      </bottom>
    </border>
    <border>
      <left style="thin">
        <color theme="0" tint="-0.14993000030517578"/>
      </left>
      <right/>
      <top style="thin">
        <color theme="0" tint="-0.14993000030517578"/>
      </top>
      <bottom/>
    </border>
    <border>
      <left/>
      <right/>
      <top style="thin">
        <color theme="0" tint="-0.14993000030517578"/>
      </top>
      <bottom/>
    </border>
    <border>
      <left style="thin">
        <color theme="0" tint="-0.14993000030517578"/>
      </left>
      <right/>
      <top/>
      <bottom style="thin">
        <color theme="0" tint="-0.14993000030517578"/>
      </bottom>
    </border>
    <border>
      <left/>
      <right/>
      <top style="medium"/>
      <bottom/>
    </border>
    <border>
      <left style="medium"/>
      <right style="medium"/>
      <top style="medium"/>
      <bottom style="medium"/>
    </border>
    <border>
      <left style="thin">
        <color theme="0" tint="-0.14993000030517578"/>
      </left>
      <right/>
      <top/>
      <bottom/>
    </border>
    <border>
      <left/>
      <right style="thin">
        <color theme="0" tint="-0.14993000030517578"/>
      </right>
      <top/>
      <bottom/>
    </border>
    <border>
      <left/>
      <right/>
      <top/>
      <bottom style="hair">
        <color theme="0" tint="-0.24993999302387238"/>
      </bottom>
    </border>
    <border>
      <left style="thin">
        <color theme="0" tint="-0.14983999729156494"/>
      </left>
      <right/>
      <top/>
      <bottom/>
    </border>
    <border>
      <left/>
      <right style="thin">
        <color theme="0" tint="-0.14983999729156494"/>
      </right>
      <top/>
      <bottom/>
    </border>
    <border>
      <left style="thin">
        <color theme="0" tint="-0.14983999729156494"/>
      </left>
      <right/>
      <top/>
      <bottom style="thin">
        <color theme="0" tint="-0.14983999729156494"/>
      </bottom>
    </border>
    <border>
      <left/>
      <right/>
      <top/>
      <bottom style="thin">
        <color theme="0" tint="-0.14983999729156494"/>
      </bottom>
    </border>
    <border>
      <left/>
      <right style="thin">
        <color theme="0" tint="-0.14983999729156494"/>
      </right>
      <top/>
      <bottom style="thin">
        <color theme="0" tint="-0.14983999729156494"/>
      </bottom>
    </border>
    <border>
      <left style="thin">
        <color theme="0" tint="-0.14983999729156494"/>
      </left>
      <right/>
      <top/>
      <bottom style="hair">
        <color theme="0" tint="-0.24993999302387238"/>
      </bottom>
    </border>
    <border>
      <left/>
      <right style="thin">
        <color theme="0" tint="-0.14983999729156494"/>
      </right>
      <top/>
      <bottom style="hair">
        <color theme="0" tint="-0.24993999302387238"/>
      </bottom>
    </border>
    <border>
      <left/>
      <right/>
      <top/>
      <bottom style="hair">
        <color rgb="FF92D050"/>
      </bottom>
    </border>
    <border>
      <left style="hair">
        <color theme="0" tint="-0.14993000030517578"/>
      </left>
      <right/>
      <top style="hair">
        <color theme="0" tint="-0.14993000030517578"/>
      </top>
      <bottom style="thin">
        <color theme="0" tint="-0.149959996342659"/>
      </bottom>
    </border>
    <border>
      <left/>
      <right style="hair">
        <color theme="0" tint="-0.14993000030517578"/>
      </right>
      <top style="hair">
        <color theme="0" tint="-0.14993000030517578"/>
      </top>
      <bottom style="thin">
        <color theme="0" tint="-0.149959996342659"/>
      </bottom>
    </border>
    <border>
      <left style="thin">
        <color theme="0" tint="-0.14983999729156494"/>
      </left>
      <right/>
      <top style="thin">
        <color theme="0" tint="-0.14983999729156494"/>
      </top>
      <bottom/>
    </border>
    <border>
      <left/>
      <right/>
      <top style="thin">
        <color theme="0" tint="-0.14983999729156494"/>
      </top>
      <bottom/>
    </border>
    <border>
      <left/>
      <right style="thin">
        <color theme="0" tint="-0.14983999729156494"/>
      </right>
      <top style="thin">
        <color theme="0" tint="-0.14983999729156494"/>
      </top>
      <bottom/>
    </border>
    <border>
      <left style="thin">
        <color rgb="FF92D050"/>
      </left>
      <right/>
      <top/>
      <bottom style="thin">
        <color rgb="FF92D050"/>
      </bottom>
    </border>
    <border>
      <left/>
      <right/>
      <top/>
      <bottom style="thin">
        <color rgb="FF92D050"/>
      </bottom>
    </border>
    <border>
      <left/>
      <right style="thin">
        <color rgb="FF92D050"/>
      </right>
      <top/>
      <bottom style="thin">
        <color rgb="FF92D050"/>
      </bottom>
    </border>
    <border>
      <left/>
      <right style="thin">
        <color rgb="FF92D050"/>
      </right>
      <top/>
      <bottom/>
    </border>
    <border>
      <left/>
      <right/>
      <top/>
      <bottom style="thin">
        <color theme="0" tint="-0.14986999332904816"/>
      </bottom>
    </border>
    <border>
      <left/>
      <right style="thin">
        <color theme="0" tint="-0.14986999332904816"/>
      </right>
      <top/>
      <bottom style="thin">
        <color theme="0" tint="-0.14986999332904816"/>
      </bottom>
    </border>
    <border>
      <left style="thin">
        <color theme="0" tint="-0.14986999332904816"/>
      </left>
      <right/>
      <top style="thin">
        <color theme="0" tint="-0.14986999332904816"/>
      </top>
      <bottom/>
    </border>
    <border>
      <left/>
      <right/>
      <top style="thin">
        <color theme="0" tint="-0.14986999332904816"/>
      </top>
      <bottom/>
    </border>
    <border>
      <left/>
      <right style="thin">
        <color theme="0" tint="-0.14986999332904816"/>
      </right>
      <top style="thin">
        <color theme="0" tint="-0.14986999332904816"/>
      </top>
      <bottom/>
    </border>
    <border>
      <left/>
      <right/>
      <top style="hair">
        <color rgb="FF92D050"/>
      </top>
      <bottom style="hair">
        <color rgb="FF92D050"/>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1" borderId="0" applyNumberFormat="0" applyBorder="0" applyAlignment="0" applyProtection="0"/>
    <xf numFmtId="0" fontId="1" fillId="29" borderId="0" applyNumberFormat="0" applyBorder="0" applyAlignment="0" applyProtection="0"/>
    <xf numFmtId="0" fontId="1" fillId="24" borderId="0" applyNumberFormat="0" applyBorder="0" applyAlignment="0" applyProtection="0"/>
    <xf numFmtId="0" fontId="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0" fillId="0" borderId="0">
      <alignment/>
      <protection/>
    </xf>
    <xf numFmtId="4" fontId="15" fillId="34" borderId="1" applyNumberFormat="0" applyProtection="0">
      <alignment vertical="center"/>
    </xf>
    <xf numFmtId="4" fontId="16" fillId="34" borderId="1" applyNumberFormat="0" applyProtection="0">
      <alignment vertical="center"/>
    </xf>
    <xf numFmtId="4" fontId="15" fillId="34" borderId="1" applyNumberFormat="0" applyProtection="0">
      <alignment horizontal="left" vertical="center" indent="1"/>
    </xf>
    <xf numFmtId="0" fontId="15" fillId="34" borderId="1" applyNumberFormat="0" applyProtection="0">
      <alignment horizontal="left" vertical="top" indent="1"/>
    </xf>
    <xf numFmtId="4" fontId="15" fillId="35" borderId="0" applyNumberFormat="0" applyProtection="0">
      <alignment horizontal="left" vertical="center" indent="1"/>
    </xf>
    <xf numFmtId="4" fontId="17" fillId="36" borderId="1" applyNumberFormat="0" applyProtection="0">
      <alignment horizontal="right" vertical="center"/>
    </xf>
    <xf numFmtId="4" fontId="17" fillId="37" borderId="1" applyNumberFormat="0" applyProtection="0">
      <alignment horizontal="right" vertical="center"/>
    </xf>
    <xf numFmtId="4" fontId="17" fillId="38" borderId="1" applyNumberFormat="0" applyProtection="0">
      <alignment horizontal="right" vertical="center"/>
    </xf>
    <xf numFmtId="4" fontId="17" fillId="39" borderId="1" applyNumberFormat="0" applyProtection="0">
      <alignment horizontal="right" vertical="center"/>
    </xf>
    <xf numFmtId="4" fontId="17" fillId="40" borderId="1" applyNumberFormat="0" applyProtection="0">
      <alignment horizontal="right" vertical="center"/>
    </xf>
    <xf numFmtId="4" fontId="17" fillId="41" borderId="1" applyNumberFormat="0" applyProtection="0">
      <alignment horizontal="right" vertical="center"/>
    </xf>
    <xf numFmtId="4" fontId="17" fillId="42" borderId="1" applyNumberFormat="0" applyProtection="0">
      <alignment horizontal="right" vertical="center"/>
    </xf>
    <xf numFmtId="4" fontId="17" fillId="43" borderId="1" applyNumberFormat="0" applyProtection="0">
      <alignment horizontal="right" vertical="center"/>
    </xf>
    <xf numFmtId="4" fontId="17" fillId="44" borderId="1" applyNumberFormat="0" applyProtection="0">
      <alignment horizontal="right" vertical="center"/>
    </xf>
    <xf numFmtId="4" fontId="15" fillId="45" borderId="2" applyNumberFormat="0" applyProtection="0">
      <alignment horizontal="left" vertical="center" indent="1"/>
    </xf>
    <xf numFmtId="4" fontId="17" fillId="46" borderId="0" applyNumberFormat="0" applyProtection="0">
      <alignment horizontal="left" vertical="center" indent="1"/>
    </xf>
    <xf numFmtId="4" fontId="18" fillId="47" borderId="0" applyNumberFormat="0" applyProtection="0">
      <alignment horizontal="left" vertical="center" indent="1"/>
    </xf>
    <xf numFmtId="4" fontId="17" fillId="35" borderId="1" applyNumberFormat="0" applyProtection="0">
      <alignment horizontal="right" vertical="center"/>
    </xf>
    <xf numFmtId="4" fontId="17" fillId="46" borderId="0" applyNumberFormat="0" applyProtection="0">
      <alignment horizontal="left" vertical="center" indent="1"/>
    </xf>
    <xf numFmtId="4" fontId="17" fillId="35" borderId="0" applyNumberFormat="0" applyProtection="0">
      <alignment horizontal="left" vertical="center" indent="1"/>
    </xf>
    <xf numFmtId="0" fontId="0" fillId="47" borderId="1" applyNumberFormat="0" applyProtection="0">
      <alignment horizontal="left" vertical="center" indent="1"/>
    </xf>
    <xf numFmtId="0" fontId="0" fillId="47" borderId="1" applyNumberFormat="0" applyProtection="0">
      <alignment horizontal="left" vertical="top" indent="1"/>
    </xf>
    <xf numFmtId="0" fontId="0" fillId="35" borderId="1" applyNumberFormat="0" applyProtection="0">
      <alignment horizontal="left" vertical="center" indent="1"/>
    </xf>
    <xf numFmtId="0" fontId="0" fillId="35" borderId="1" applyNumberFormat="0" applyProtection="0">
      <alignment horizontal="left" vertical="top" indent="1"/>
    </xf>
    <xf numFmtId="0" fontId="0" fillId="48" borderId="1" applyNumberFormat="0" applyProtection="0">
      <alignment horizontal="left" vertical="center" indent="1"/>
    </xf>
    <xf numFmtId="0" fontId="0" fillId="48" borderId="1" applyNumberFormat="0" applyProtection="0">
      <alignment horizontal="left" vertical="top" indent="1"/>
    </xf>
    <xf numFmtId="0" fontId="0" fillId="46" borderId="1" applyNumberFormat="0" applyProtection="0">
      <alignment horizontal="left" vertical="center" indent="1"/>
    </xf>
    <xf numFmtId="0" fontId="0" fillId="46" borderId="1" applyNumberFormat="0" applyProtection="0">
      <alignment horizontal="left" vertical="top" indent="1"/>
    </xf>
    <xf numFmtId="0" fontId="0" fillId="49" borderId="3" applyNumberFormat="0">
      <alignment/>
      <protection locked="0"/>
    </xf>
    <xf numFmtId="4" fontId="17" fillId="50" borderId="1" applyNumberFormat="0" applyProtection="0">
      <alignment vertical="center"/>
    </xf>
    <xf numFmtId="4" fontId="19" fillId="50" borderId="1" applyNumberFormat="0" applyProtection="0">
      <alignment vertical="center"/>
    </xf>
    <xf numFmtId="4" fontId="17" fillId="50" borderId="1" applyNumberFormat="0" applyProtection="0">
      <alignment horizontal="left" vertical="center" indent="1"/>
    </xf>
    <xf numFmtId="0" fontId="17" fillId="50" borderId="1" applyNumberFormat="0" applyProtection="0">
      <alignment horizontal="left" vertical="top" indent="1"/>
    </xf>
    <xf numFmtId="4" fontId="17" fillId="46" borderId="1" applyNumberFormat="0" applyProtection="0">
      <alignment horizontal="right" vertical="center"/>
    </xf>
    <xf numFmtId="4" fontId="19" fillId="46" borderId="1" applyNumberFormat="0" applyProtection="0">
      <alignment horizontal="right" vertical="center"/>
    </xf>
    <xf numFmtId="4" fontId="17" fillId="35" borderId="1" applyNumberFormat="0" applyProtection="0">
      <alignment horizontal="left" vertical="center" indent="1"/>
    </xf>
    <xf numFmtId="0" fontId="17" fillId="35" borderId="1" applyNumberFormat="0" applyProtection="0">
      <alignment horizontal="left" vertical="top" indent="1"/>
    </xf>
    <xf numFmtId="4" fontId="20" fillId="51" borderId="0" applyNumberFormat="0" applyProtection="0">
      <alignment horizontal="left" vertical="center" indent="1"/>
    </xf>
    <xf numFmtId="4" fontId="21" fillId="46" borderId="1" applyNumberFormat="0" applyProtection="0">
      <alignment horizontal="right" vertical="center"/>
    </xf>
    <xf numFmtId="0" fontId="22" fillId="0" borderId="0" applyNumberFormat="0" applyFill="0" applyBorder="0" applyAlignment="0" applyProtection="0"/>
    <xf numFmtId="0" fontId="11" fillId="30" borderId="4" applyNumberFormat="0" applyAlignment="0" applyProtection="0"/>
    <xf numFmtId="0" fontId="5" fillId="25" borderId="5" applyNumberFormat="0" applyAlignment="0" applyProtection="0"/>
    <xf numFmtId="0" fontId="2" fillId="52" borderId="0" applyNumberFormat="0" applyBorder="0" applyAlignment="0" applyProtection="0"/>
    <xf numFmtId="0" fontId="2" fillId="53" borderId="0" applyNumberFormat="0" applyBorder="0" applyAlignment="0" applyProtection="0"/>
    <xf numFmtId="0" fontId="2" fillId="25"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14" fillId="57" borderId="6" applyNumberFormat="0" applyAlignment="0" applyProtection="0"/>
    <xf numFmtId="0" fontId="65" fillId="0" borderId="0" applyNumberFormat="0" applyFill="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3" fillId="24" borderId="0" applyNumberFormat="0" applyBorder="0" applyAlignment="0" applyProtection="0"/>
    <xf numFmtId="0" fontId="7" fillId="5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30"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9" borderId="10" applyNumberFormat="0" applyFont="0" applyAlignment="0" applyProtection="0"/>
    <xf numFmtId="0" fontId="12" fillId="0" borderId="11" applyNumberFormat="0" applyFill="0" applyAlignment="0" applyProtection="0"/>
    <xf numFmtId="0" fontId="6" fillId="0" borderId="12"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 fillId="57" borderId="4" applyNumberFormat="0" applyAlignment="0" applyProtection="0"/>
  </cellStyleXfs>
  <cellXfs count="372">
    <xf numFmtId="0" fontId="0" fillId="0" borderId="0" xfId="0" applyAlignment="1">
      <alignment/>
    </xf>
    <xf numFmtId="0" fontId="68"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70" fillId="0" borderId="0" xfId="0" applyFont="1" applyFill="1" applyBorder="1" applyAlignment="1">
      <alignment vertical="center"/>
    </xf>
    <xf numFmtId="0" fontId="70" fillId="0" borderId="13" xfId="0" applyFont="1" applyFill="1" applyBorder="1" applyAlignment="1">
      <alignment horizontal="center" vertical="center"/>
    </xf>
    <xf numFmtId="3" fontId="69" fillId="0" borderId="0" xfId="0" applyNumberFormat="1" applyFont="1" applyFill="1" applyBorder="1" applyAlignment="1">
      <alignment horizontal="center" vertical="center"/>
    </xf>
    <xf numFmtId="0" fontId="70" fillId="0" borderId="14" xfId="0" applyFont="1" applyFill="1" applyBorder="1" applyAlignment="1">
      <alignment vertical="center"/>
    </xf>
    <xf numFmtId="3" fontId="70" fillId="0" borderId="13" xfId="0" applyNumberFormat="1" applyFont="1" applyFill="1" applyBorder="1" applyAlignment="1" quotePrefix="1">
      <alignment horizontal="center" vertical="center"/>
    </xf>
    <xf numFmtId="0" fontId="70" fillId="0" borderId="15" xfId="0" applyFont="1" applyFill="1" applyBorder="1" applyAlignment="1">
      <alignment horizontal="center" vertical="center"/>
    </xf>
    <xf numFmtId="0" fontId="70" fillId="0" borderId="15" xfId="0" applyFont="1" applyFill="1" applyBorder="1" applyAlignment="1">
      <alignment vertical="center"/>
    </xf>
    <xf numFmtId="0" fontId="69" fillId="0" borderId="13" xfId="0" applyFont="1" applyFill="1" applyBorder="1" applyAlignment="1">
      <alignment horizontal="center" vertical="center"/>
    </xf>
    <xf numFmtId="2" fontId="70" fillId="0" borderId="0" xfId="0" applyNumberFormat="1" applyFont="1" applyFill="1" applyBorder="1" applyAlignment="1" applyProtection="1">
      <alignment horizontal="center" vertical="center"/>
      <protection locked="0"/>
    </xf>
    <xf numFmtId="0" fontId="69" fillId="0" borderId="16" xfId="0" applyFont="1" applyFill="1" applyBorder="1" applyAlignment="1">
      <alignment horizontal="center" vertical="center"/>
    </xf>
    <xf numFmtId="0" fontId="70" fillId="0" borderId="14" xfId="0" applyFont="1" applyFill="1" applyBorder="1" applyAlignment="1">
      <alignment horizontal="center" vertical="center"/>
    </xf>
    <xf numFmtId="0" fontId="70" fillId="0" borderId="16" xfId="0" applyFont="1" applyFill="1" applyBorder="1" applyAlignment="1">
      <alignment horizontal="center" vertical="center"/>
    </xf>
    <xf numFmtId="0" fontId="70" fillId="0" borderId="0" xfId="0" applyFont="1" applyFill="1" applyBorder="1" applyAlignment="1" applyProtection="1">
      <alignment horizontal="center" vertical="center"/>
      <protection locked="0"/>
    </xf>
    <xf numFmtId="4" fontId="69" fillId="0" borderId="15" xfId="0" applyNumberFormat="1" applyFont="1" applyFill="1" applyBorder="1" applyAlignment="1">
      <alignment horizontal="center" vertical="center"/>
    </xf>
    <xf numFmtId="0" fontId="70" fillId="0" borderId="0" xfId="54" applyFont="1" applyFill="1" applyBorder="1" applyAlignment="1">
      <alignment vertical="center"/>
      <protection/>
    </xf>
    <xf numFmtId="0" fontId="70" fillId="0" borderId="15" xfId="0" applyFont="1" applyFill="1" applyBorder="1" applyAlignment="1" applyProtection="1">
      <alignment horizontal="center" vertical="center"/>
      <protection locked="0"/>
    </xf>
    <xf numFmtId="0" fontId="70" fillId="0" borderId="17" xfId="0" applyFont="1" applyFill="1" applyBorder="1" applyAlignment="1">
      <alignment horizontal="center" vertical="center"/>
    </xf>
    <xf numFmtId="0" fontId="70" fillId="0" borderId="16" xfId="0" applyFont="1" applyFill="1" applyBorder="1" applyAlignment="1">
      <alignment vertical="center"/>
    </xf>
    <xf numFmtId="0" fontId="70" fillId="0" borderId="18" xfId="0" applyFont="1" applyFill="1" applyBorder="1" applyAlignment="1">
      <alignment horizontal="center" vertical="center"/>
    </xf>
    <xf numFmtId="0" fontId="70" fillId="0" borderId="0" xfId="0" applyFont="1" applyFill="1" applyBorder="1" applyAlignment="1">
      <alignment horizontal="left" vertical="center"/>
    </xf>
    <xf numFmtId="0" fontId="70" fillId="0" borderId="15" xfId="0" applyFont="1" applyFill="1" applyBorder="1" applyAlignment="1" quotePrefix="1">
      <alignment horizontal="center" vertical="center"/>
    </xf>
    <xf numFmtId="0" fontId="70" fillId="0" borderId="0" xfId="0" applyFont="1" applyFill="1" applyBorder="1" applyAlignment="1" quotePrefix="1">
      <alignment horizontal="center" vertical="center"/>
    </xf>
    <xf numFmtId="0" fontId="69" fillId="0" borderId="0" xfId="0" applyFont="1" applyFill="1" applyBorder="1" applyAlignment="1" applyProtection="1">
      <alignment vertical="center"/>
      <protection locked="0"/>
    </xf>
    <xf numFmtId="0" fontId="69" fillId="0" borderId="0" xfId="0" applyFont="1" applyFill="1" applyBorder="1" applyAlignment="1">
      <alignment vertical="center"/>
    </xf>
    <xf numFmtId="0" fontId="71" fillId="0" borderId="0" xfId="0" applyFont="1" applyFill="1" applyBorder="1" applyAlignment="1">
      <alignment horizontal="center" vertical="center"/>
    </xf>
    <xf numFmtId="4" fontId="70" fillId="0" borderId="0" xfId="0" applyNumberFormat="1" applyFont="1" applyFill="1" applyBorder="1" applyAlignment="1" applyProtection="1">
      <alignment horizontal="center" vertical="center"/>
      <protection locked="0"/>
    </xf>
    <xf numFmtId="0" fontId="32" fillId="0" borderId="0" xfId="0" applyFont="1" applyFill="1" applyAlignment="1">
      <alignment/>
    </xf>
    <xf numFmtId="0" fontId="31" fillId="0" borderId="0" xfId="0" applyFont="1" applyFill="1" applyBorder="1" applyAlignment="1" applyProtection="1">
      <alignment horizontal="center"/>
      <protection hidden="1"/>
    </xf>
    <xf numFmtId="0" fontId="32" fillId="0" borderId="0" xfId="0" applyFont="1" applyFill="1" applyAlignment="1">
      <alignment/>
    </xf>
    <xf numFmtId="0" fontId="32" fillId="0" borderId="0" xfId="0" applyFont="1" applyFill="1" applyBorder="1" applyAlignment="1">
      <alignment/>
    </xf>
    <xf numFmtId="0" fontId="32" fillId="0" borderId="0" xfId="0" applyFont="1" applyFill="1" applyBorder="1" applyAlignment="1" applyProtection="1">
      <alignment/>
      <protection hidden="1"/>
    </xf>
    <xf numFmtId="0" fontId="70" fillId="0" borderId="0" xfId="0" applyFont="1" applyFill="1" applyAlignment="1" applyProtection="1">
      <alignment vertical="center"/>
      <protection hidden="1"/>
    </xf>
    <xf numFmtId="0" fontId="70" fillId="0" borderId="0" xfId="0" applyFont="1" applyFill="1" applyAlignment="1">
      <alignment/>
    </xf>
    <xf numFmtId="0" fontId="70" fillId="0" borderId="0" xfId="0" applyFont="1" applyFill="1" applyBorder="1" applyAlignment="1" applyProtection="1">
      <alignment/>
      <protection hidden="1"/>
    </xf>
    <xf numFmtId="0" fontId="70" fillId="0" borderId="0" xfId="54" applyFont="1" applyFill="1" applyAlignment="1" applyProtection="1">
      <alignment/>
      <protection hidden="1"/>
    </xf>
    <xf numFmtId="0" fontId="70" fillId="0" borderId="0" xfId="0" applyFont="1" applyFill="1" applyAlignment="1" applyProtection="1">
      <alignment/>
      <protection hidden="1"/>
    </xf>
    <xf numFmtId="0" fontId="70" fillId="0" borderId="0" xfId="0" applyFont="1" applyFill="1" applyAlignment="1">
      <alignment/>
    </xf>
    <xf numFmtId="0" fontId="70" fillId="0" borderId="0" xfId="0" applyFont="1" applyFill="1" applyBorder="1" applyAlignment="1">
      <alignment/>
    </xf>
    <xf numFmtId="0" fontId="70" fillId="0" borderId="0" xfId="0" applyFont="1" applyFill="1" applyBorder="1" applyAlignment="1">
      <alignment/>
    </xf>
    <xf numFmtId="0" fontId="68" fillId="0" borderId="0" xfId="0" applyFont="1" applyFill="1" applyAlignment="1">
      <alignment vertical="center"/>
    </xf>
    <xf numFmtId="0" fontId="72" fillId="0" borderId="0" xfId="0" applyFont="1" applyFill="1" applyAlignment="1">
      <alignment vertical="center"/>
    </xf>
    <xf numFmtId="0" fontId="70" fillId="59" borderId="0" xfId="0" applyFont="1" applyFill="1" applyBorder="1" applyAlignment="1" applyProtection="1">
      <alignment/>
      <protection hidden="1"/>
    </xf>
    <xf numFmtId="0" fontId="70" fillId="59" borderId="0" xfId="0" applyFont="1" applyFill="1" applyBorder="1" applyAlignment="1">
      <alignment/>
    </xf>
    <xf numFmtId="0" fontId="70" fillId="59" borderId="0" xfId="0" applyFont="1" applyFill="1" applyBorder="1" applyAlignment="1" applyProtection="1">
      <alignment vertical="center"/>
      <protection hidden="1"/>
    </xf>
    <xf numFmtId="0" fontId="70" fillId="0" borderId="0" xfId="0" applyFont="1" applyAlignment="1">
      <alignment/>
    </xf>
    <xf numFmtId="0" fontId="34" fillId="0" borderId="0" xfId="0" applyFont="1" applyFill="1" applyAlignment="1" applyProtection="1">
      <alignment horizontal="center" vertical="center"/>
      <protection hidden="1"/>
    </xf>
    <xf numFmtId="0" fontId="32" fillId="0" borderId="0" xfId="0" applyFont="1" applyAlignment="1">
      <alignment/>
    </xf>
    <xf numFmtId="0" fontId="32" fillId="0" borderId="0" xfId="0" applyFont="1" applyFill="1" applyBorder="1" applyAlignment="1" applyProtection="1">
      <alignment/>
      <protection hidden="1"/>
    </xf>
    <xf numFmtId="0" fontId="32" fillId="0" borderId="0" xfId="54" applyFont="1" applyFill="1" applyAlignment="1" applyProtection="1">
      <alignment/>
      <protection hidden="1"/>
    </xf>
    <xf numFmtId="0" fontId="32" fillId="0" borderId="0" xfId="0" applyFont="1" applyAlignment="1">
      <alignment/>
    </xf>
    <xf numFmtId="0" fontId="32" fillId="0" borderId="0" xfId="54" applyFont="1" applyFill="1" applyBorder="1" applyAlignment="1" applyProtection="1">
      <alignment/>
      <protection hidden="1"/>
    </xf>
    <xf numFmtId="0" fontId="32" fillId="0" borderId="0" xfId="122" applyFont="1" applyFill="1" applyBorder="1" applyAlignment="1" applyProtection="1">
      <alignment/>
      <protection hidden="1"/>
    </xf>
    <xf numFmtId="0" fontId="32" fillId="0" borderId="0" xfId="122" applyFont="1" applyFill="1" applyBorder="1" applyAlignment="1" applyProtection="1">
      <alignment horizontal="left"/>
      <protection hidden="1"/>
    </xf>
    <xf numFmtId="0" fontId="35" fillId="0" borderId="0" xfId="54" applyFont="1" applyFill="1" applyAlignment="1" applyProtection="1">
      <alignment vertical="center"/>
      <protection hidden="1"/>
    </xf>
    <xf numFmtId="0" fontId="32" fillId="0" borderId="0" xfId="54" applyFont="1" applyFill="1" applyBorder="1" applyAlignment="1" applyProtection="1">
      <alignment vertical="center"/>
      <protection hidden="1"/>
    </xf>
    <xf numFmtId="9" fontId="35" fillId="0" borderId="0" xfId="0" applyNumberFormat="1" applyFont="1" applyFill="1" applyBorder="1" applyAlignment="1" applyProtection="1">
      <alignment/>
      <protection hidden="1"/>
    </xf>
    <xf numFmtId="0" fontId="32" fillId="0" borderId="0" xfId="0" applyFont="1" applyFill="1" applyAlignment="1" applyProtection="1">
      <alignment/>
      <protection hidden="1"/>
    </xf>
    <xf numFmtId="0" fontId="32" fillId="0" borderId="0" xfId="0" applyFont="1" applyBorder="1" applyAlignment="1">
      <alignment/>
    </xf>
    <xf numFmtId="0" fontId="32" fillId="0" borderId="0" xfId="0" applyFont="1" applyFill="1" applyBorder="1" applyAlignment="1" applyProtection="1">
      <alignment horizontal="center" vertical="center"/>
      <protection hidden="1"/>
    </xf>
    <xf numFmtId="4" fontId="32" fillId="0" borderId="0" xfId="0" applyNumberFormat="1" applyFont="1" applyFill="1" applyBorder="1" applyAlignment="1" applyProtection="1">
      <alignment/>
      <protection hidden="1"/>
    </xf>
    <xf numFmtId="0" fontId="38" fillId="0" borderId="0" xfId="0" applyFont="1" applyFill="1" applyAlignment="1">
      <alignment/>
    </xf>
    <xf numFmtId="0" fontId="32" fillId="0" borderId="0" xfId="0" applyFont="1" applyFill="1" applyAlignment="1" applyProtection="1">
      <alignment vertical="center"/>
      <protection hidden="1"/>
    </xf>
    <xf numFmtId="0" fontId="38" fillId="0" borderId="0" xfId="0" applyFont="1" applyAlignment="1">
      <alignment/>
    </xf>
    <xf numFmtId="0" fontId="40" fillId="0" borderId="0" xfId="0" applyFont="1" applyFill="1" applyBorder="1" applyAlignment="1" applyProtection="1">
      <alignment/>
      <protection hidden="1"/>
    </xf>
    <xf numFmtId="0" fontId="73" fillId="0" borderId="0" xfId="0" applyFont="1" applyFill="1" applyBorder="1" applyAlignment="1" applyProtection="1">
      <alignment/>
      <protection hidden="1"/>
    </xf>
    <xf numFmtId="0" fontId="73" fillId="0" borderId="0" xfId="0" applyFont="1" applyFill="1" applyAlignment="1">
      <alignment/>
    </xf>
    <xf numFmtId="0" fontId="40" fillId="0" borderId="0" xfId="0" applyFont="1" applyAlignment="1">
      <alignment/>
    </xf>
    <xf numFmtId="0" fontId="42" fillId="0" borderId="0" xfId="0" applyFont="1" applyFill="1" applyBorder="1" applyAlignment="1" applyProtection="1">
      <alignment horizontal="right"/>
      <protection hidden="1"/>
    </xf>
    <xf numFmtId="0" fontId="70" fillId="59" borderId="0" xfId="0" applyFont="1" applyFill="1" applyBorder="1" applyAlignment="1">
      <alignment/>
    </xf>
    <xf numFmtId="0" fontId="38" fillId="0" borderId="0" xfId="0" applyFont="1" applyAlignment="1" applyProtection="1">
      <alignment/>
      <protection hidden="1"/>
    </xf>
    <xf numFmtId="0" fontId="74" fillId="0" borderId="0" xfId="0" applyFont="1" applyFill="1" applyAlignment="1" applyProtection="1">
      <alignment/>
      <protection hidden="1"/>
    </xf>
    <xf numFmtId="0" fontId="45" fillId="0" borderId="0" xfId="0" applyFont="1" applyFill="1" applyAlignment="1">
      <alignment/>
    </xf>
    <xf numFmtId="0" fontId="74" fillId="0" borderId="0" xfId="0" applyFont="1" applyFill="1" applyAlignment="1" applyProtection="1">
      <alignment horizontal="right"/>
      <protection hidden="1"/>
    </xf>
    <xf numFmtId="0" fontId="74" fillId="0" borderId="0" xfId="0" applyFont="1" applyFill="1" applyAlignment="1">
      <alignment horizontal="center"/>
    </xf>
    <xf numFmtId="0" fontId="38" fillId="0" borderId="0" xfId="0" applyFont="1" applyBorder="1" applyAlignment="1" applyProtection="1">
      <alignment/>
      <protection hidden="1"/>
    </xf>
    <xf numFmtId="0" fontId="38" fillId="0" borderId="0" xfId="54" applyFont="1" applyBorder="1" applyAlignment="1" applyProtection="1">
      <alignment/>
      <protection hidden="1"/>
    </xf>
    <xf numFmtId="0" fontId="38" fillId="0" borderId="0" xfId="0" applyFont="1" applyAlignment="1">
      <alignment/>
    </xf>
    <xf numFmtId="0" fontId="75" fillId="0" borderId="0" xfId="0" applyFont="1" applyBorder="1" applyAlignment="1" applyProtection="1">
      <alignment wrapText="1"/>
      <protection hidden="1"/>
    </xf>
    <xf numFmtId="0" fontId="38" fillId="0" borderId="0" xfId="54" applyFont="1" applyFill="1" applyBorder="1" applyAlignment="1" applyProtection="1">
      <alignment/>
      <protection hidden="1"/>
    </xf>
    <xf numFmtId="0" fontId="76" fillId="0" borderId="0" xfId="54" applyFont="1" applyBorder="1" applyAlignment="1" applyProtection="1">
      <alignment horizontal="left"/>
      <protection hidden="1"/>
    </xf>
    <xf numFmtId="0" fontId="76" fillId="0" borderId="0" xfId="122" applyFont="1" applyBorder="1" applyAlignment="1" applyProtection="1">
      <alignment horizontal="left"/>
      <protection hidden="1"/>
    </xf>
    <xf numFmtId="0" fontId="76" fillId="0" borderId="0" xfId="54" applyFont="1" applyBorder="1" applyAlignment="1" applyProtection="1">
      <alignment horizontal="center"/>
      <protection hidden="1"/>
    </xf>
    <xf numFmtId="0" fontId="76" fillId="0" borderId="0" xfId="54" applyFont="1" applyBorder="1" applyAlignment="1" applyProtection="1">
      <alignment/>
      <protection hidden="1"/>
    </xf>
    <xf numFmtId="0" fontId="48" fillId="0" borderId="0" xfId="0" applyFont="1" applyBorder="1" applyAlignment="1" applyProtection="1">
      <alignment/>
      <protection hidden="1"/>
    </xf>
    <xf numFmtId="0" fontId="76" fillId="0" borderId="0" xfId="122" applyFont="1" applyBorder="1" applyAlignment="1" applyProtection="1">
      <alignment/>
      <protection hidden="1"/>
    </xf>
    <xf numFmtId="0" fontId="38" fillId="0" borderId="0" xfId="122" applyFont="1" applyBorder="1" applyAlignment="1" applyProtection="1">
      <alignment/>
      <protection hidden="1"/>
    </xf>
    <xf numFmtId="0" fontId="38" fillId="0" borderId="0" xfId="122" applyFont="1" applyBorder="1" applyAlignment="1" applyProtection="1">
      <alignment horizontal="left"/>
      <protection hidden="1"/>
    </xf>
    <xf numFmtId="0" fontId="48" fillId="0" borderId="0" xfId="54" applyFont="1" applyAlignment="1" applyProtection="1">
      <alignment vertical="center"/>
      <protection hidden="1"/>
    </xf>
    <xf numFmtId="0" fontId="77" fillId="0" borderId="0" xfId="54" applyFont="1" applyBorder="1" applyAlignment="1" applyProtection="1">
      <alignment wrapText="1"/>
      <protection hidden="1"/>
    </xf>
    <xf numFmtId="0" fontId="38" fillId="0" borderId="0" xfId="0" applyFont="1" applyBorder="1" applyAlignment="1" applyProtection="1">
      <alignment/>
      <protection hidden="1"/>
    </xf>
    <xf numFmtId="0" fontId="75" fillId="0" borderId="0" xfId="54" applyFont="1" applyBorder="1" applyAlignment="1" applyProtection="1">
      <alignment vertical="center" wrapText="1"/>
      <protection hidden="1"/>
    </xf>
    <xf numFmtId="0" fontId="38" fillId="0" borderId="0" xfId="54" applyFont="1" applyBorder="1" applyAlignment="1" applyProtection="1">
      <alignment vertical="center"/>
      <protection hidden="1"/>
    </xf>
    <xf numFmtId="0" fontId="38" fillId="0" borderId="0" xfId="0" applyFont="1" applyBorder="1" applyAlignment="1" applyProtection="1">
      <alignment horizontal="center" vertical="center"/>
      <protection hidden="1"/>
    </xf>
    <xf numFmtId="0" fontId="38" fillId="0" borderId="0" xfId="0" applyFont="1" applyBorder="1" applyAlignment="1">
      <alignment horizontal="center" vertical="center"/>
    </xf>
    <xf numFmtId="0" fontId="76" fillId="0" borderId="0" xfId="0" applyFont="1" applyAlignment="1" applyProtection="1">
      <alignment vertical="center"/>
      <protection hidden="1"/>
    </xf>
    <xf numFmtId="0" fontId="78" fillId="0" borderId="0" xfId="0" applyFont="1" applyAlignment="1" applyProtection="1">
      <alignment vertical="center"/>
      <protection hidden="1"/>
    </xf>
    <xf numFmtId="0" fontId="78" fillId="0" borderId="0" xfId="0" applyFont="1" applyBorder="1" applyAlignment="1" applyProtection="1">
      <alignment/>
      <protection hidden="1"/>
    </xf>
    <xf numFmtId="0" fontId="78" fillId="0" borderId="0" xfId="0" applyFont="1" applyAlignment="1" applyProtection="1">
      <alignment/>
      <protection hidden="1"/>
    </xf>
    <xf numFmtId="0" fontId="78" fillId="0" borderId="0" xfId="0" applyFont="1" applyBorder="1" applyAlignment="1">
      <alignment horizontal="justify" vertical="center" wrapText="1"/>
    </xf>
    <xf numFmtId="0" fontId="38" fillId="0" borderId="0" xfId="0" applyFont="1" applyAlignment="1">
      <alignment horizontal="center" vertical="center"/>
    </xf>
    <xf numFmtId="0" fontId="38" fillId="0" borderId="0" xfId="0" applyFont="1" applyAlignment="1" applyProtection="1">
      <alignment horizontal="center" vertical="center"/>
      <protection hidden="1"/>
    </xf>
    <xf numFmtId="0" fontId="70" fillId="0" borderId="0" xfId="0" applyFont="1" applyFill="1" applyBorder="1" applyAlignment="1">
      <alignment horizontal="center" vertical="center"/>
    </xf>
    <xf numFmtId="0" fontId="70" fillId="0" borderId="19" xfId="0" applyFont="1" applyFill="1" applyBorder="1" applyAlignment="1">
      <alignment vertical="center"/>
    </xf>
    <xf numFmtId="0" fontId="70" fillId="0" borderId="20" xfId="0" applyFont="1" applyFill="1" applyBorder="1" applyAlignment="1">
      <alignment horizontal="left" vertical="center"/>
    </xf>
    <xf numFmtId="0" fontId="70" fillId="0" borderId="15" xfId="0" applyFont="1" applyFill="1" applyBorder="1" applyAlignment="1">
      <alignment horizontal="left" vertical="center"/>
    </xf>
    <xf numFmtId="0" fontId="70" fillId="0" borderId="18" xfId="0" applyFont="1" applyFill="1" applyBorder="1" applyAlignment="1">
      <alignment vertical="center"/>
    </xf>
    <xf numFmtId="0" fontId="69" fillId="13" borderId="13" xfId="0" applyFont="1" applyFill="1" applyBorder="1" applyAlignment="1">
      <alignment horizontal="center" vertical="center"/>
    </xf>
    <xf numFmtId="0" fontId="70" fillId="13" borderId="0" xfId="0" applyFont="1" applyFill="1" applyBorder="1" applyAlignment="1">
      <alignment vertical="center"/>
    </xf>
    <xf numFmtId="0" fontId="70" fillId="2" borderId="0" xfId="0" applyFont="1" applyFill="1" applyBorder="1" applyAlignment="1">
      <alignment/>
    </xf>
    <xf numFmtId="0" fontId="69" fillId="2" borderId="13" xfId="0" applyFont="1" applyFill="1" applyBorder="1" applyAlignment="1">
      <alignment horizontal="center" vertical="center"/>
    </xf>
    <xf numFmtId="0" fontId="79" fillId="0" borderId="0" xfId="0" applyFont="1" applyBorder="1" applyAlignment="1" applyProtection="1">
      <alignment horizontal="right" vertical="top"/>
      <protection hidden="1"/>
    </xf>
    <xf numFmtId="0" fontId="80" fillId="0" borderId="0" xfId="0" applyFont="1" applyAlignment="1">
      <alignment horizontal="right"/>
    </xf>
    <xf numFmtId="3" fontId="42" fillId="0" borderId="21" xfId="0" applyNumberFormat="1" applyFont="1" applyFill="1" applyBorder="1" applyAlignment="1" applyProtection="1">
      <alignment horizontal="center" vertical="center"/>
      <protection hidden="1" locked="0"/>
    </xf>
    <xf numFmtId="4" fontId="73" fillId="0" borderId="0" xfId="0" applyNumberFormat="1" applyFont="1" applyFill="1" applyBorder="1" applyAlignment="1" applyProtection="1">
      <alignment/>
      <protection hidden="1"/>
    </xf>
    <xf numFmtId="0" fontId="40" fillId="0" borderId="0" xfId="0" applyFont="1" applyAlignment="1" applyProtection="1">
      <alignment/>
      <protection hidden="1"/>
    </xf>
    <xf numFmtId="0" fontId="81" fillId="0" borderId="0" xfId="0" applyFont="1" applyBorder="1" applyAlignment="1" applyProtection="1">
      <alignment horizontal="left"/>
      <protection hidden="1"/>
    </xf>
    <xf numFmtId="4" fontId="73" fillId="0" borderId="0" xfId="0" applyNumberFormat="1" applyFont="1" applyFill="1" applyBorder="1" applyAlignment="1" applyProtection="1">
      <alignment horizontal="right"/>
      <protection hidden="1"/>
    </xf>
    <xf numFmtId="0" fontId="81" fillId="0" borderId="0" xfId="0" applyFont="1" applyBorder="1" applyAlignment="1" applyProtection="1">
      <alignment/>
      <protection hidden="1"/>
    </xf>
    <xf numFmtId="0" fontId="40" fillId="0" borderId="0" xfId="0" applyFont="1" applyBorder="1" applyAlignment="1">
      <alignment/>
    </xf>
    <xf numFmtId="0" fontId="73" fillId="0" borderId="0" xfId="0" applyFont="1" applyBorder="1" applyAlignment="1" applyProtection="1">
      <alignment/>
      <protection hidden="1"/>
    </xf>
    <xf numFmtId="0" fontId="40" fillId="0" borderId="0" xfId="0" applyFont="1" applyBorder="1" applyAlignment="1" applyProtection="1">
      <alignment/>
      <protection hidden="1"/>
    </xf>
    <xf numFmtId="0" fontId="81" fillId="0" borderId="0" xfId="0" applyFont="1" applyBorder="1" applyAlignment="1">
      <alignment vertical="center" textRotation="90"/>
    </xf>
    <xf numFmtId="0" fontId="40" fillId="0" borderId="0" xfId="0" applyFont="1" applyAlignment="1">
      <alignment horizontal="left"/>
    </xf>
    <xf numFmtId="3" fontId="42" fillId="0" borderId="0" xfId="0" applyNumberFormat="1" applyFont="1" applyFill="1" applyBorder="1" applyAlignment="1" applyProtection="1">
      <alignment horizontal="center"/>
      <protection hidden="1"/>
    </xf>
    <xf numFmtId="0" fontId="73" fillId="0" borderId="0" xfId="0" applyFont="1" applyAlignment="1">
      <alignment/>
    </xf>
    <xf numFmtId="4" fontId="81" fillId="0" borderId="0" xfId="0" applyNumberFormat="1" applyFont="1" applyFill="1" applyBorder="1" applyAlignment="1" applyProtection="1">
      <alignment horizontal="right"/>
      <protection hidden="1"/>
    </xf>
    <xf numFmtId="0" fontId="42" fillId="0" borderId="0" xfId="0" applyFont="1" applyFill="1" applyBorder="1" applyAlignment="1" applyProtection="1">
      <alignment horizontal="center"/>
      <protection hidden="1"/>
    </xf>
    <xf numFmtId="0" fontId="40" fillId="0" borderId="0" xfId="0" applyFont="1" applyBorder="1" applyAlignment="1" applyProtection="1">
      <alignment horizontal="center" vertical="center"/>
      <protection hidden="1"/>
    </xf>
    <xf numFmtId="4" fontId="73" fillId="0" borderId="0" xfId="0" applyNumberFormat="1" applyFont="1" applyFill="1" applyBorder="1" applyAlignment="1" applyProtection="1">
      <alignment horizontal="left"/>
      <protection hidden="1"/>
    </xf>
    <xf numFmtId="0" fontId="73" fillId="0" borderId="0" xfId="0" applyFont="1" applyBorder="1" applyAlignment="1" applyProtection="1">
      <alignment horizontal="center"/>
      <protection hidden="1"/>
    </xf>
    <xf numFmtId="0" fontId="73" fillId="0" borderId="0" xfId="0" applyFont="1" applyAlignment="1">
      <alignment/>
    </xf>
    <xf numFmtId="0" fontId="73" fillId="0" borderId="0" xfId="0" applyFont="1" applyFill="1" applyAlignment="1" applyProtection="1">
      <alignment/>
      <protection hidden="1"/>
    </xf>
    <xf numFmtId="0" fontId="73" fillId="0" borderId="0" xfId="0" applyFont="1" applyFill="1" applyBorder="1" applyAlignment="1" applyProtection="1">
      <alignment/>
      <protection hidden="1"/>
    </xf>
    <xf numFmtId="4" fontId="73" fillId="0" borderId="0" xfId="0" applyNumberFormat="1" applyFont="1" applyFill="1" applyBorder="1" applyAlignment="1" applyProtection="1">
      <alignment/>
      <protection hidden="1"/>
    </xf>
    <xf numFmtId="0" fontId="73" fillId="0" borderId="0" xfId="0" applyFont="1" applyFill="1" applyAlignment="1">
      <alignment/>
    </xf>
    <xf numFmtId="0" fontId="81" fillId="0" borderId="0" xfId="0" applyFont="1" applyFill="1" applyBorder="1" applyAlignment="1" applyProtection="1">
      <alignment/>
      <protection hidden="1"/>
    </xf>
    <xf numFmtId="0" fontId="40" fillId="0" borderId="0" xfId="0" applyFont="1" applyBorder="1" applyAlignment="1" applyProtection="1">
      <alignment horizontal="center"/>
      <protection hidden="1"/>
    </xf>
    <xf numFmtId="0" fontId="42" fillId="0" borderId="0" xfId="0" applyFont="1" applyBorder="1" applyAlignment="1" applyProtection="1">
      <alignment horizontal="left"/>
      <protection hidden="1"/>
    </xf>
    <xf numFmtId="4" fontId="81" fillId="0" borderId="0" xfId="0" applyNumberFormat="1" applyFont="1" applyFill="1" applyBorder="1" applyAlignment="1" applyProtection="1">
      <alignment horizontal="center" vertical="center"/>
      <protection hidden="1"/>
    </xf>
    <xf numFmtId="0" fontId="42" fillId="0" borderId="0" xfId="0" applyFont="1" applyAlignment="1">
      <alignment/>
    </xf>
    <xf numFmtId="0" fontId="38" fillId="0" borderId="22" xfId="0" applyFont="1" applyBorder="1" applyAlignment="1">
      <alignment/>
    </xf>
    <xf numFmtId="0" fontId="78" fillId="0" borderId="23" xfId="0" applyFont="1" applyBorder="1" applyAlignment="1" applyProtection="1">
      <alignment/>
      <protection hidden="1"/>
    </xf>
    <xf numFmtId="0" fontId="78" fillId="0" borderId="22" xfId="0" applyFont="1" applyBorder="1" applyAlignment="1" applyProtection="1">
      <alignment vertical="center"/>
      <protection hidden="1"/>
    </xf>
    <xf numFmtId="0" fontId="78" fillId="0" borderId="24" xfId="0" applyFont="1" applyBorder="1" applyAlignment="1" applyProtection="1">
      <alignment vertical="center"/>
      <protection hidden="1"/>
    </xf>
    <xf numFmtId="0" fontId="81" fillId="0" borderId="0" xfId="54" applyFont="1" applyBorder="1" applyAlignment="1" applyProtection="1">
      <alignment vertical="center" wrapText="1"/>
      <protection hidden="1"/>
    </xf>
    <xf numFmtId="0" fontId="73" fillId="0" borderId="0" xfId="54" applyFont="1" applyBorder="1" applyAlignment="1" applyProtection="1">
      <alignment horizontal="left"/>
      <protection hidden="1"/>
    </xf>
    <xf numFmtId="0" fontId="42" fillId="0" borderId="0" xfId="54" applyFont="1" applyBorder="1" applyAlignment="1" applyProtection="1">
      <alignment horizontal="left"/>
      <protection hidden="1"/>
    </xf>
    <xf numFmtId="0" fontId="40" fillId="0" borderId="0" xfId="0" applyFont="1" applyBorder="1" applyAlignment="1" applyProtection="1">
      <alignment/>
      <protection hidden="1"/>
    </xf>
    <xf numFmtId="0" fontId="73" fillId="0" borderId="0" xfId="54" applyFont="1" applyBorder="1" applyAlignment="1" applyProtection="1">
      <alignment horizontal="center"/>
      <protection hidden="1"/>
    </xf>
    <xf numFmtId="0" fontId="40" fillId="0" borderId="0" xfId="122" applyFont="1" applyBorder="1" applyAlignment="1" applyProtection="1">
      <alignment/>
      <protection hidden="1"/>
    </xf>
    <xf numFmtId="9" fontId="42" fillId="0" borderId="0" xfId="0" applyNumberFormat="1" applyFont="1" applyFill="1" applyBorder="1" applyAlignment="1" applyProtection="1">
      <alignment/>
      <protection hidden="1"/>
    </xf>
    <xf numFmtId="0" fontId="81" fillId="0" borderId="0" xfId="0" applyFont="1" applyBorder="1" applyAlignment="1" applyProtection="1">
      <alignment horizontal="left"/>
      <protection hidden="1"/>
    </xf>
    <xf numFmtId="0" fontId="73" fillId="0" borderId="0" xfId="0" applyFont="1" applyFill="1" applyBorder="1" applyAlignment="1" applyProtection="1">
      <alignment horizontal="right"/>
      <protection hidden="1"/>
    </xf>
    <xf numFmtId="0" fontId="40" fillId="0" borderId="0" xfId="0" applyFont="1" applyFill="1" applyBorder="1" applyAlignment="1" applyProtection="1">
      <alignment/>
      <protection hidden="1"/>
    </xf>
    <xf numFmtId="4" fontId="82" fillId="0" borderId="0" xfId="0" applyNumberFormat="1" applyFont="1" applyFill="1" applyBorder="1" applyAlignment="1" applyProtection="1">
      <alignment/>
      <protection hidden="1"/>
    </xf>
    <xf numFmtId="0" fontId="70" fillId="0" borderId="20" xfId="0" applyFont="1" applyFill="1" applyBorder="1" applyAlignment="1">
      <alignment vertical="center"/>
    </xf>
    <xf numFmtId="9" fontId="70" fillId="0" borderId="15" xfId="0" applyNumberFormat="1" applyFont="1" applyFill="1" applyBorder="1" applyAlignment="1">
      <alignment horizontal="center" vertical="center"/>
    </xf>
    <xf numFmtId="9" fontId="70" fillId="0" borderId="18" xfId="0" applyNumberFormat="1" applyFont="1" applyFill="1" applyBorder="1" applyAlignment="1" applyProtection="1">
      <alignment horizontal="center" vertical="center"/>
      <protection locked="0"/>
    </xf>
    <xf numFmtId="9" fontId="42" fillId="0" borderId="0" xfId="0" applyNumberFormat="1" applyFont="1" applyBorder="1" applyAlignment="1" applyProtection="1">
      <alignment horizontal="center"/>
      <protection hidden="1"/>
    </xf>
    <xf numFmtId="0" fontId="70" fillId="0" borderId="13" xfId="0" applyNumberFormat="1" applyFont="1" applyFill="1" applyBorder="1" applyAlignment="1">
      <alignment vertical="center"/>
    </xf>
    <xf numFmtId="4" fontId="70" fillId="0" borderId="0" xfId="0" applyNumberFormat="1" applyFont="1" applyFill="1" applyBorder="1" applyAlignment="1">
      <alignment horizontal="center" vertical="center"/>
    </xf>
    <xf numFmtId="0" fontId="32" fillId="59" borderId="0" xfId="0" applyFont="1" applyFill="1" applyBorder="1" applyAlignment="1">
      <alignment/>
    </xf>
    <xf numFmtId="2" fontId="70" fillId="0" borderId="15" xfId="0" applyNumberFormat="1" applyFont="1" applyFill="1" applyBorder="1" applyAlignment="1">
      <alignment horizontal="center" vertical="center"/>
    </xf>
    <xf numFmtId="2" fontId="70" fillId="0" borderId="25" xfId="0" applyNumberFormat="1" applyFont="1" applyFill="1" applyBorder="1" applyAlignment="1" applyProtection="1">
      <alignment horizontal="center" vertical="center"/>
      <protection locked="0"/>
    </xf>
    <xf numFmtId="2" fontId="70" fillId="0" borderId="18" xfId="0" applyNumberFormat="1" applyFont="1" applyFill="1" applyBorder="1" applyAlignment="1">
      <alignment horizontal="center" vertical="center"/>
    </xf>
    <xf numFmtId="3" fontId="69" fillId="60" borderId="13" xfId="0" applyNumberFormat="1" applyFont="1" applyFill="1" applyBorder="1" applyAlignment="1">
      <alignment horizontal="center" vertical="center"/>
    </xf>
    <xf numFmtId="2" fontId="69" fillId="60" borderId="0" xfId="0" applyNumberFormat="1" applyFont="1" applyFill="1" applyBorder="1" applyAlignment="1">
      <alignment horizontal="center" vertical="center"/>
    </xf>
    <xf numFmtId="0" fontId="50" fillId="60" borderId="0" xfId="0" applyFont="1" applyFill="1" applyBorder="1" applyAlignment="1">
      <alignment horizontal="center"/>
    </xf>
    <xf numFmtId="0" fontId="70" fillId="60" borderId="15" xfId="0" applyFont="1" applyFill="1" applyBorder="1" applyAlignment="1">
      <alignment horizontal="center" vertical="center"/>
    </xf>
    <xf numFmtId="0" fontId="70" fillId="60" borderId="13" xfId="0" applyFont="1" applyFill="1" applyBorder="1" applyAlignment="1">
      <alignment horizontal="center" vertical="center"/>
    </xf>
    <xf numFmtId="9" fontId="70" fillId="60" borderId="15" xfId="0" applyNumberFormat="1" applyFont="1" applyFill="1" applyBorder="1" applyAlignment="1">
      <alignment horizontal="center" vertical="center"/>
    </xf>
    <xf numFmtId="0" fontId="70" fillId="60" borderId="25" xfId="0" applyFont="1" applyFill="1" applyBorder="1" applyAlignment="1">
      <alignment vertical="center"/>
    </xf>
    <xf numFmtId="0" fontId="69" fillId="60" borderId="18" xfId="0" applyFont="1" applyFill="1" applyBorder="1" applyAlignment="1">
      <alignment horizontal="center" vertical="center"/>
    </xf>
    <xf numFmtId="0" fontId="68" fillId="59" borderId="0" xfId="0" applyFont="1" applyFill="1" applyBorder="1" applyAlignment="1" applyProtection="1">
      <alignment/>
      <protection hidden="1"/>
    </xf>
    <xf numFmtId="0" fontId="70" fillId="59" borderId="0" xfId="0" applyFont="1" applyFill="1" applyBorder="1" applyAlignment="1">
      <alignment vertical="center"/>
    </xf>
    <xf numFmtId="0" fontId="68" fillId="59" borderId="0" xfId="0" applyFont="1" applyFill="1" applyBorder="1" applyAlignment="1">
      <alignment vertical="center"/>
    </xf>
    <xf numFmtId="0" fontId="68" fillId="59" borderId="0" xfId="0" applyFont="1" applyFill="1" applyBorder="1" applyAlignment="1">
      <alignment horizontal="left"/>
    </xf>
    <xf numFmtId="0" fontId="74" fillId="0" borderId="0" xfId="0" applyFont="1" applyFill="1" applyBorder="1" applyAlignment="1" applyProtection="1">
      <alignment/>
      <protection hidden="1"/>
    </xf>
    <xf numFmtId="4" fontId="73" fillId="0" borderId="0" xfId="0" applyNumberFormat="1" applyFont="1" applyFill="1" applyBorder="1" applyAlignment="1" applyProtection="1">
      <alignment horizontal="right"/>
      <protection hidden="1"/>
    </xf>
    <xf numFmtId="0" fontId="73" fillId="0" borderId="0" xfId="0" applyFont="1" applyFill="1" applyBorder="1" applyAlignment="1" applyProtection="1">
      <alignment horizontal="left"/>
      <protection hidden="1"/>
    </xf>
    <xf numFmtId="0" fontId="76" fillId="0" borderId="0" xfId="54" applyFont="1" applyBorder="1" applyAlignment="1" applyProtection="1">
      <alignment horizontal="left"/>
      <protection hidden="1"/>
    </xf>
    <xf numFmtId="0" fontId="76" fillId="0" borderId="0" xfId="122" applyFont="1" applyBorder="1" applyAlignment="1" applyProtection="1">
      <alignment horizontal="left"/>
      <protection hidden="1"/>
    </xf>
    <xf numFmtId="0" fontId="81" fillId="0" borderId="0" xfId="0" applyFont="1" applyBorder="1" applyAlignment="1" applyProtection="1">
      <alignment horizontal="center"/>
      <protection hidden="1"/>
    </xf>
    <xf numFmtId="0" fontId="70" fillId="0" borderId="26" xfId="54" applyFont="1" applyFill="1" applyBorder="1">
      <alignment/>
      <protection/>
    </xf>
    <xf numFmtId="0" fontId="70" fillId="0" borderId="27" xfId="54" applyFont="1" applyFill="1" applyBorder="1">
      <alignment/>
      <protection/>
    </xf>
    <xf numFmtId="0" fontId="81" fillId="0" borderId="0" xfId="0" applyFont="1" applyFill="1" applyBorder="1" applyAlignment="1" applyProtection="1">
      <alignment horizontal="center"/>
      <protection hidden="1"/>
    </xf>
    <xf numFmtId="0" fontId="38" fillId="0" borderId="0" xfId="0" applyFont="1" applyFill="1" applyAlignment="1" applyProtection="1">
      <alignment/>
      <protection hidden="1"/>
    </xf>
    <xf numFmtId="0" fontId="76" fillId="0" borderId="0" xfId="0" applyFont="1" applyFill="1" applyAlignment="1">
      <alignment/>
    </xf>
    <xf numFmtId="0" fontId="38" fillId="0" borderId="0" xfId="0" applyFont="1" applyAlignment="1">
      <alignment vertical="center"/>
    </xf>
    <xf numFmtId="0" fontId="76" fillId="0" borderId="0" xfId="0" applyFont="1" applyFill="1" applyAlignment="1">
      <alignment vertical="center"/>
    </xf>
    <xf numFmtId="0" fontId="38" fillId="0" borderId="0" xfId="0" applyFont="1" applyFill="1" applyAlignment="1">
      <alignment vertical="center"/>
    </xf>
    <xf numFmtId="0" fontId="76" fillId="0" borderId="0" xfId="0" applyFont="1" applyAlignment="1">
      <alignment vertical="center"/>
    </xf>
    <xf numFmtId="0" fontId="76" fillId="0" borderId="0" xfId="0" applyFont="1" applyFill="1" applyAlignment="1">
      <alignment horizontal="center" vertical="center"/>
    </xf>
    <xf numFmtId="0" fontId="76" fillId="0" borderId="0" xfId="0" applyFont="1" applyAlignment="1">
      <alignment vertical="justify" wrapText="1"/>
    </xf>
    <xf numFmtId="0" fontId="68" fillId="59" borderId="0" xfId="0" applyFont="1" applyFill="1" applyBorder="1" applyAlignment="1">
      <alignment/>
    </xf>
    <xf numFmtId="0" fontId="75" fillId="0" borderId="0" xfId="0" applyFont="1" applyBorder="1" applyAlignment="1" applyProtection="1">
      <alignment/>
      <protection hidden="1"/>
    </xf>
    <xf numFmtId="0" fontId="70" fillId="59" borderId="28" xfId="0" applyFont="1" applyFill="1" applyBorder="1" applyAlignment="1">
      <alignment horizontal="center"/>
    </xf>
    <xf numFmtId="0" fontId="83" fillId="0" borderId="0" xfId="0" applyFont="1" applyBorder="1" applyAlignment="1" applyProtection="1">
      <alignment wrapText="1"/>
      <protection hidden="1"/>
    </xf>
    <xf numFmtId="0" fontId="84" fillId="0" borderId="0" xfId="0" applyFont="1" applyBorder="1" applyAlignment="1" applyProtection="1">
      <alignment horizontal="right" vertical="top"/>
      <protection hidden="1"/>
    </xf>
    <xf numFmtId="3" fontId="69" fillId="60" borderId="13" xfId="0" applyNumberFormat="1" applyFont="1" applyFill="1" applyBorder="1" applyAlignment="1" applyProtection="1">
      <alignment horizontal="center" vertical="center"/>
      <protection hidden="1"/>
    </xf>
    <xf numFmtId="0" fontId="68" fillId="0" borderId="29" xfId="54" applyFont="1" applyFill="1" applyBorder="1" applyAlignment="1">
      <alignment horizontal="center" vertical="center"/>
      <protection/>
    </xf>
    <xf numFmtId="0" fontId="70" fillId="0" borderId="14" xfId="54" applyFont="1" applyFill="1" applyBorder="1" applyAlignment="1">
      <alignment vertical="center"/>
      <protection/>
    </xf>
    <xf numFmtId="164" fontId="70" fillId="0" borderId="14" xfId="54" applyNumberFormat="1" applyFont="1" applyFill="1" applyBorder="1" applyAlignment="1">
      <alignment vertical="center"/>
      <protection/>
    </xf>
    <xf numFmtId="0" fontId="70" fillId="0" borderId="17" xfId="54" applyFont="1" applyFill="1" applyBorder="1" applyAlignment="1">
      <alignment vertical="center"/>
      <protection/>
    </xf>
    <xf numFmtId="0" fontId="71" fillId="0" borderId="29" xfId="0" applyFont="1" applyFill="1" applyBorder="1" applyAlignment="1">
      <alignment vertical="center"/>
    </xf>
    <xf numFmtId="0" fontId="32" fillId="60" borderId="18" xfId="0" applyFont="1" applyFill="1" applyBorder="1" applyAlignment="1" applyProtection="1">
      <alignment horizontal="center"/>
      <protection hidden="1"/>
    </xf>
    <xf numFmtId="0" fontId="70" fillId="59" borderId="30" xfId="0" applyFont="1" applyFill="1" applyBorder="1" applyAlignment="1">
      <alignment/>
    </xf>
    <xf numFmtId="0" fontId="70" fillId="59" borderId="31" xfId="0" applyFont="1" applyFill="1" applyBorder="1" applyAlignment="1">
      <alignment vertical="center"/>
    </xf>
    <xf numFmtId="0" fontId="32" fillId="59" borderId="32" xfId="0" applyFont="1" applyFill="1" applyBorder="1" applyAlignment="1">
      <alignment/>
    </xf>
    <xf numFmtId="0" fontId="32" fillId="59" borderId="30" xfId="0" applyFont="1" applyFill="1" applyBorder="1" applyAlignment="1">
      <alignment/>
    </xf>
    <xf numFmtId="0" fontId="70" fillId="59" borderId="33" xfId="0" applyFont="1" applyFill="1" applyBorder="1" applyAlignment="1">
      <alignment vertical="center"/>
    </xf>
    <xf numFmtId="0" fontId="32" fillId="59" borderId="31" xfId="0" applyFont="1" applyFill="1" applyBorder="1" applyAlignment="1">
      <alignment/>
    </xf>
    <xf numFmtId="0" fontId="32" fillId="59" borderId="34" xfId="0" applyFont="1" applyFill="1" applyBorder="1" applyAlignment="1">
      <alignment/>
    </xf>
    <xf numFmtId="0" fontId="68" fillId="59" borderId="35" xfId="0" applyFont="1" applyFill="1" applyBorder="1" applyAlignment="1">
      <alignment horizontal="left" vertical="center"/>
    </xf>
    <xf numFmtId="0" fontId="68" fillId="59" borderId="32" xfId="0" applyFont="1" applyFill="1" applyBorder="1" applyAlignment="1">
      <alignment horizontal="left" vertical="center" wrapText="1"/>
    </xf>
    <xf numFmtId="0" fontId="70" fillId="59" borderId="36" xfId="0" applyFont="1" applyFill="1" applyBorder="1" applyAlignment="1">
      <alignment/>
    </xf>
    <xf numFmtId="0" fontId="70" fillId="59" borderId="37" xfId="0" applyFont="1" applyFill="1" applyBorder="1" applyAlignment="1">
      <alignment horizontal="center"/>
    </xf>
    <xf numFmtId="0" fontId="70" fillId="59" borderId="38" xfId="0" applyFont="1" applyFill="1" applyBorder="1" applyAlignment="1">
      <alignment horizontal="center"/>
    </xf>
    <xf numFmtId="8" fontId="70" fillId="59" borderId="39" xfId="0" applyNumberFormat="1" applyFont="1" applyFill="1" applyBorder="1" applyAlignment="1">
      <alignment horizontal="center" wrapText="1"/>
    </xf>
    <xf numFmtId="8" fontId="70" fillId="59" borderId="40" xfId="0" applyNumberFormat="1" applyFont="1" applyFill="1" applyBorder="1" applyAlignment="1">
      <alignment horizontal="center" wrapText="1"/>
    </xf>
    <xf numFmtId="8" fontId="70" fillId="59" borderId="41" xfId="0" applyNumberFormat="1" applyFont="1" applyFill="1" applyBorder="1" applyAlignment="1">
      <alignment horizontal="center" wrapText="1"/>
    </xf>
    <xf numFmtId="0" fontId="68" fillId="59" borderId="35" xfId="0" applyFont="1" applyFill="1" applyBorder="1" applyAlignment="1" applyProtection="1">
      <alignment/>
      <protection hidden="1"/>
    </xf>
    <xf numFmtId="0" fontId="70" fillId="59" borderId="32" xfId="0" applyFont="1" applyFill="1" applyBorder="1" applyAlignment="1" applyProtection="1">
      <alignment/>
      <protection hidden="1"/>
    </xf>
    <xf numFmtId="0" fontId="70" fillId="59" borderId="32" xfId="0" applyFont="1" applyFill="1" applyBorder="1" applyAlignment="1">
      <alignment/>
    </xf>
    <xf numFmtId="0" fontId="32" fillId="59" borderId="36" xfId="0" applyFont="1" applyFill="1" applyBorder="1" applyAlignment="1">
      <alignment/>
    </xf>
    <xf numFmtId="0" fontId="70" fillId="59" borderId="42" xfId="0" applyFont="1" applyFill="1" applyBorder="1" applyAlignment="1">
      <alignment vertical="center"/>
    </xf>
    <xf numFmtId="0" fontId="70" fillId="59" borderId="31" xfId="0" applyFont="1" applyFill="1" applyBorder="1" applyAlignment="1" applyProtection="1">
      <alignment vertical="center"/>
      <protection hidden="1"/>
    </xf>
    <xf numFmtId="0" fontId="70" fillId="59" borderId="31" xfId="0" applyFont="1" applyFill="1" applyBorder="1" applyAlignment="1">
      <alignment/>
    </xf>
    <xf numFmtId="0" fontId="68" fillId="59" borderId="31" xfId="0" applyFont="1" applyFill="1" applyBorder="1" applyAlignment="1">
      <alignment vertical="center"/>
    </xf>
    <xf numFmtId="0" fontId="68" fillId="59" borderId="35" xfId="0" applyFont="1" applyFill="1" applyBorder="1" applyAlignment="1">
      <alignment vertical="center"/>
    </xf>
    <xf numFmtId="0" fontId="68" fillId="59" borderId="32" xfId="0" applyFont="1" applyFill="1" applyBorder="1" applyAlignment="1">
      <alignment vertical="center"/>
    </xf>
    <xf numFmtId="0" fontId="68" fillId="59" borderId="33" xfId="0" applyFont="1" applyFill="1" applyBorder="1" applyAlignment="1" applyProtection="1">
      <alignment/>
      <protection hidden="1"/>
    </xf>
    <xf numFmtId="0" fontId="68" fillId="59" borderId="30" xfId="0" applyFont="1" applyFill="1" applyBorder="1" applyAlignment="1">
      <alignment/>
    </xf>
    <xf numFmtId="0" fontId="68" fillId="59" borderId="42" xfId="0" applyFont="1" applyFill="1" applyBorder="1" applyAlignment="1">
      <alignment/>
    </xf>
    <xf numFmtId="0" fontId="68" fillId="59" borderId="31" xfId="0" applyFont="1" applyFill="1" applyBorder="1" applyAlignment="1">
      <alignment/>
    </xf>
    <xf numFmtId="0" fontId="68" fillId="59" borderId="31" xfId="0" applyFont="1" applyFill="1" applyBorder="1" applyAlignment="1">
      <alignment/>
    </xf>
    <xf numFmtId="0" fontId="68" fillId="59" borderId="34" xfId="0" applyFont="1" applyFill="1" applyBorder="1" applyAlignment="1">
      <alignment/>
    </xf>
    <xf numFmtId="0" fontId="70" fillId="59" borderId="43" xfId="0" applyFont="1" applyFill="1" applyBorder="1" applyAlignment="1">
      <alignment/>
    </xf>
    <xf numFmtId="0" fontId="32" fillId="59" borderId="44" xfId="0" applyFont="1" applyFill="1" applyBorder="1" applyAlignment="1">
      <alignment/>
    </xf>
    <xf numFmtId="0" fontId="32" fillId="59" borderId="45" xfId="0" applyFont="1" applyFill="1" applyBorder="1" applyAlignment="1">
      <alignment/>
    </xf>
    <xf numFmtId="4" fontId="73" fillId="0" borderId="0" xfId="0" applyNumberFormat="1" applyFont="1" applyFill="1" applyBorder="1" applyAlignment="1" applyProtection="1">
      <alignment horizontal="right"/>
      <protection hidden="1"/>
    </xf>
    <xf numFmtId="0" fontId="68" fillId="0" borderId="19" xfId="0" applyFont="1" applyFill="1" applyBorder="1" applyAlignment="1">
      <alignment horizontal="center" vertical="center"/>
    </xf>
    <xf numFmtId="0" fontId="68" fillId="59" borderId="46" xfId="0" applyFont="1" applyFill="1" applyBorder="1" applyAlignment="1">
      <alignment horizontal="left" vertical="center"/>
    </xf>
    <xf numFmtId="0" fontId="68" fillId="59" borderId="47" xfId="0" applyFont="1" applyFill="1" applyBorder="1" applyAlignment="1">
      <alignment horizontal="left" vertical="center"/>
    </xf>
    <xf numFmtId="0" fontId="70" fillId="59" borderId="47" xfId="0" applyFont="1" applyFill="1" applyBorder="1" applyAlignment="1">
      <alignment/>
    </xf>
    <xf numFmtId="0" fontId="38" fillId="59" borderId="47" xfId="0" applyFont="1" applyFill="1" applyBorder="1" applyAlignment="1">
      <alignment/>
    </xf>
    <xf numFmtId="0" fontId="70" fillId="59" borderId="48" xfId="0" applyFont="1" applyFill="1" applyBorder="1" applyAlignment="1">
      <alignment/>
    </xf>
    <xf numFmtId="0" fontId="68" fillId="59" borderId="43" xfId="0" applyFont="1" applyFill="1" applyBorder="1" applyAlignment="1">
      <alignment horizontal="left" vertical="center"/>
    </xf>
    <xf numFmtId="0" fontId="38" fillId="59" borderId="43" xfId="0" applyFont="1" applyFill="1" applyBorder="1" applyAlignment="1">
      <alignment/>
    </xf>
    <xf numFmtId="3" fontId="69" fillId="60" borderId="16" xfId="0" applyNumberFormat="1" applyFont="1" applyFill="1" applyBorder="1" applyAlignment="1" applyProtection="1">
      <alignment horizontal="center" vertical="center"/>
      <protection hidden="1"/>
    </xf>
    <xf numFmtId="3" fontId="42" fillId="0" borderId="21" xfId="0" applyNumberFormat="1" applyFont="1" applyFill="1" applyBorder="1" applyAlignment="1" applyProtection="1">
      <alignment horizontal="center" vertical="center"/>
      <protection locked="0"/>
    </xf>
    <xf numFmtId="0" fontId="32" fillId="59" borderId="0" xfId="0" applyFont="1" applyFill="1" applyBorder="1" applyAlignment="1" applyProtection="1">
      <alignment/>
      <protection hidden="1"/>
    </xf>
    <xf numFmtId="0" fontId="78" fillId="0" borderId="0" xfId="0" applyFont="1" applyBorder="1" applyAlignment="1">
      <alignment vertical="top"/>
    </xf>
    <xf numFmtId="0" fontId="78" fillId="0" borderId="0" xfId="0" applyFont="1" applyAlignment="1" applyProtection="1">
      <alignment vertical="top"/>
      <protection hidden="1"/>
    </xf>
    <xf numFmtId="0" fontId="72" fillId="0" borderId="0" xfId="0" applyFont="1" applyFill="1" applyBorder="1" applyAlignment="1" applyProtection="1">
      <alignment/>
      <protection hidden="1"/>
    </xf>
    <xf numFmtId="0" fontId="69" fillId="0" borderId="49" xfId="0" applyFont="1" applyFill="1" applyBorder="1" applyAlignment="1">
      <alignment horizontal="center" vertical="center"/>
    </xf>
    <xf numFmtId="4" fontId="73" fillId="0" borderId="0" xfId="0" applyNumberFormat="1" applyFont="1" applyFill="1" applyBorder="1" applyAlignment="1" applyProtection="1">
      <alignment horizontal="right"/>
      <protection hidden="1"/>
    </xf>
    <xf numFmtId="0" fontId="81" fillId="0" borderId="0" xfId="0" applyFont="1" applyBorder="1" applyAlignment="1" applyProtection="1">
      <alignment horizontal="center"/>
      <protection hidden="1"/>
    </xf>
    <xf numFmtId="0" fontId="85" fillId="0" borderId="0" xfId="0" applyFont="1" applyBorder="1" applyAlignment="1" applyProtection="1">
      <alignment horizontal="right"/>
      <protection hidden="1"/>
    </xf>
    <xf numFmtId="0" fontId="73" fillId="0" borderId="0" xfId="0" applyFont="1" applyFill="1" applyBorder="1" applyAlignment="1" applyProtection="1">
      <alignment horizontal="center"/>
      <protection hidden="1"/>
    </xf>
    <xf numFmtId="2" fontId="73" fillId="0" borderId="0" xfId="0" applyNumberFormat="1" applyFont="1" applyFill="1" applyBorder="1" applyAlignment="1" applyProtection="1">
      <alignment/>
      <protection hidden="1"/>
    </xf>
    <xf numFmtId="0" fontId="75" fillId="0" borderId="0" xfId="0" applyFont="1" applyAlignment="1">
      <alignment horizontal="center"/>
    </xf>
    <xf numFmtId="0" fontId="68" fillId="0" borderId="0" xfId="0" applyFont="1" applyFill="1" applyBorder="1" applyAlignment="1" applyProtection="1">
      <alignment horizontal="center" vertical="center"/>
      <protection hidden="1"/>
    </xf>
    <xf numFmtId="3" fontId="69" fillId="60" borderId="50" xfId="0" applyNumberFormat="1" applyFont="1" applyFill="1" applyBorder="1" applyAlignment="1" applyProtection="1">
      <alignment horizontal="center" vertical="center"/>
      <protection hidden="1"/>
    </xf>
    <xf numFmtId="3" fontId="69" fillId="0" borderId="0" xfId="0" applyNumberFormat="1" applyFont="1" applyFill="1" applyBorder="1" applyAlignment="1" applyProtection="1">
      <alignment horizontal="center" vertical="center"/>
      <protection hidden="1"/>
    </xf>
    <xf numFmtId="3" fontId="70" fillId="0" borderId="13" xfId="0" applyNumberFormat="1" applyFont="1" applyFill="1" applyBorder="1" applyAlignment="1" applyProtection="1" quotePrefix="1">
      <alignment horizontal="center" vertical="center"/>
      <protection hidden="1"/>
    </xf>
    <xf numFmtId="0" fontId="70" fillId="0" borderId="0" xfId="0" applyFont="1" applyFill="1" applyBorder="1" applyAlignment="1" applyProtection="1">
      <alignment horizontal="center" vertical="center"/>
      <protection hidden="1"/>
    </xf>
    <xf numFmtId="0" fontId="70" fillId="0" borderId="13" xfId="0" applyFont="1" applyFill="1" applyBorder="1" applyAlignment="1" applyProtection="1">
      <alignment horizontal="center" vertical="center"/>
      <protection hidden="1"/>
    </xf>
    <xf numFmtId="0" fontId="70" fillId="0" borderId="16" xfId="0" applyFont="1" applyFill="1" applyBorder="1" applyAlignment="1" applyProtection="1">
      <alignment horizontal="center" vertical="center"/>
      <protection hidden="1"/>
    </xf>
    <xf numFmtId="0" fontId="70" fillId="0" borderId="0" xfId="0" applyFont="1" applyFill="1" applyBorder="1" applyAlignment="1" applyProtection="1">
      <alignment vertical="center"/>
      <protection hidden="1"/>
    </xf>
    <xf numFmtId="0" fontId="48" fillId="0" borderId="0" xfId="54" applyFont="1" applyBorder="1" applyAlignment="1" applyProtection="1">
      <alignment horizontal="center"/>
      <protection hidden="1"/>
    </xf>
    <xf numFmtId="0" fontId="35" fillId="0" borderId="0" xfId="0" applyFont="1" applyBorder="1" applyAlignment="1" applyProtection="1">
      <alignment horizontal="center"/>
      <protection hidden="1"/>
    </xf>
    <xf numFmtId="0" fontId="48" fillId="0" borderId="0" xfId="0" applyFont="1" applyBorder="1" applyAlignment="1" applyProtection="1">
      <alignment horizontal="center"/>
      <protection hidden="1"/>
    </xf>
    <xf numFmtId="0" fontId="48" fillId="0" borderId="0" xfId="54" applyFont="1" applyBorder="1" applyAlignment="1" applyProtection="1">
      <alignment horizontal="center" vertical="center"/>
      <protection hidden="1"/>
    </xf>
    <xf numFmtId="0" fontId="38" fillId="0" borderId="0" xfId="54" applyFont="1" applyBorder="1" applyAlignment="1" applyProtection="1">
      <alignment horizontal="center" vertical="center"/>
      <protection hidden="1"/>
    </xf>
    <xf numFmtId="0" fontId="38" fillId="0" borderId="0" xfId="0" applyFont="1" applyAlignment="1" applyProtection="1">
      <alignment horizontal="center"/>
      <protection hidden="1"/>
    </xf>
    <xf numFmtId="0" fontId="86" fillId="59" borderId="46" xfId="0" applyFont="1" applyFill="1" applyBorder="1" applyAlignment="1">
      <alignment/>
    </xf>
    <xf numFmtId="0" fontId="32" fillId="59" borderId="47" xfId="0" applyFont="1" applyFill="1" applyBorder="1" applyAlignment="1">
      <alignment/>
    </xf>
    <xf numFmtId="0" fontId="32" fillId="59" borderId="47" xfId="0" applyFont="1" applyFill="1" applyBorder="1" applyAlignment="1" applyProtection="1">
      <alignment/>
      <protection hidden="1"/>
    </xf>
    <xf numFmtId="0" fontId="32" fillId="59" borderId="44" xfId="0" applyFont="1" applyFill="1" applyBorder="1" applyAlignment="1" applyProtection="1">
      <alignment/>
      <protection hidden="1"/>
    </xf>
    <xf numFmtId="0" fontId="87" fillId="59" borderId="51" xfId="0" applyFont="1" applyFill="1" applyBorder="1" applyAlignment="1">
      <alignment/>
    </xf>
    <xf numFmtId="0" fontId="32" fillId="59" borderId="52" xfId="0" applyFont="1" applyFill="1" applyBorder="1" applyAlignment="1" applyProtection="1">
      <alignment/>
      <protection hidden="1"/>
    </xf>
    <xf numFmtId="0" fontId="32" fillId="59" borderId="45" xfId="0" applyFont="1" applyFill="1" applyBorder="1" applyAlignment="1">
      <alignment/>
    </xf>
    <xf numFmtId="0" fontId="70" fillId="59" borderId="53" xfId="0" applyFont="1" applyFill="1" applyBorder="1" applyAlignment="1">
      <alignment/>
    </xf>
    <xf numFmtId="0" fontId="69" fillId="13" borderId="16" xfId="0" applyFont="1" applyFill="1" applyBorder="1" applyAlignment="1">
      <alignment horizontal="center" vertical="center"/>
    </xf>
    <xf numFmtId="0" fontId="70" fillId="13" borderId="25" xfId="0" applyFont="1" applyFill="1" applyBorder="1" applyAlignment="1">
      <alignment vertical="center"/>
    </xf>
    <xf numFmtId="0" fontId="77" fillId="59" borderId="54" xfId="0" applyFont="1" applyFill="1" applyBorder="1" applyAlignment="1">
      <alignment horizontal="left"/>
    </xf>
    <xf numFmtId="0" fontId="70" fillId="59" borderId="55" xfId="0" applyFont="1" applyFill="1" applyBorder="1" applyAlignment="1">
      <alignment/>
    </xf>
    <xf numFmtId="0" fontId="70" fillId="59" borderId="54" xfId="0" applyFont="1" applyFill="1" applyBorder="1" applyAlignment="1">
      <alignment vertical="center"/>
    </xf>
    <xf numFmtId="0" fontId="77" fillId="59" borderId="54" xfId="0" applyFont="1" applyFill="1" applyBorder="1" applyAlignment="1">
      <alignment vertical="center"/>
    </xf>
    <xf numFmtId="0" fontId="68" fillId="59" borderId="55" xfId="0" applyFont="1" applyFill="1" applyBorder="1" applyAlignment="1">
      <alignment vertical="center"/>
    </xf>
    <xf numFmtId="0" fontId="77" fillId="59" borderId="56" xfId="0" applyFont="1" applyFill="1" applyBorder="1" applyAlignment="1">
      <alignment horizontal="left"/>
    </xf>
    <xf numFmtId="0" fontId="70" fillId="59" borderId="57" xfId="0" applyFont="1" applyFill="1" applyBorder="1" applyAlignment="1" applyProtection="1">
      <alignment/>
      <protection hidden="1"/>
    </xf>
    <xf numFmtId="0" fontId="70" fillId="59" borderId="57" xfId="0" applyFont="1" applyFill="1" applyBorder="1" applyAlignment="1">
      <alignment/>
    </xf>
    <xf numFmtId="0" fontId="70" fillId="59" borderId="58" xfId="0" applyFont="1" applyFill="1" applyBorder="1" applyAlignment="1">
      <alignment/>
    </xf>
    <xf numFmtId="0" fontId="70" fillId="59" borderId="59" xfId="0" applyFont="1" applyFill="1" applyBorder="1" applyAlignment="1">
      <alignment vertical="center"/>
    </xf>
    <xf numFmtId="0" fontId="70" fillId="59" borderId="60" xfId="0" applyFont="1" applyFill="1" applyBorder="1" applyAlignment="1">
      <alignment/>
    </xf>
    <xf numFmtId="0" fontId="76" fillId="0" borderId="0" xfId="122" applyFont="1" applyBorder="1" applyAlignment="1" applyProtection="1">
      <alignment horizontal="left"/>
      <protection hidden="1"/>
    </xf>
    <xf numFmtId="0" fontId="76" fillId="0" borderId="0" xfId="122" applyFont="1" applyBorder="1" applyAlignment="1" applyProtection="1">
      <alignment horizontal="center"/>
      <protection hidden="1"/>
    </xf>
    <xf numFmtId="0" fontId="48" fillId="0" borderId="0" xfId="122" applyFont="1" applyBorder="1" applyAlignment="1" applyProtection="1">
      <alignment horizontal="center"/>
      <protection hidden="1"/>
    </xf>
    <xf numFmtId="0" fontId="32" fillId="0" borderId="0" xfId="0" applyFont="1" applyAlignment="1" applyProtection="1">
      <alignment/>
      <protection hidden="1"/>
    </xf>
    <xf numFmtId="0" fontId="70" fillId="0" borderId="0" xfId="0" applyFont="1" applyFill="1" applyBorder="1" applyAlignment="1">
      <alignment horizontal="center"/>
    </xf>
    <xf numFmtId="0" fontId="32" fillId="0" borderId="0" xfId="0" applyFont="1" applyFill="1" applyBorder="1" applyAlignment="1">
      <alignment/>
    </xf>
    <xf numFmtId="0" fontId="88" fillId="0" borderId="0" xfId="0" applyFont="1" applyFill="1" applyBorder="1" applyAlignment="1">
      <alignment vertical="center"/>
    </xf>
    <xf numFmtId="49" fontId="88" fillId="0" borderId="0" xfId="0" applyNumberFormat="1" applyFont="1" applyFill="1" applyBorder="1" applyAlignment="1">
      <alignment vertical="center"/>
    </xf>
    <xf numFmtId="0" fontId="56" fillId="0" borderId="0" xfId="0" applyFont="1" applyFill="1" applyBorder="1" applyAlignment="1">
      <alignment/>
    </xf>
    <xf numFmtId="3" fontId="48" fillId="0" borderId="21" xfId="0" applyNumberFormat="1" applyFont="1" applyFill="1" applyBorder="1" applyAlignment="1" applyProtection="1">
      <alignment vertical="center"/>
      <protection hidden="1" locked="0"/>
    </xf>
    <xf numFmtId="0" fontId="81" fillId="59" borderId="0" xfId="0" applyFont="1" applyFill="1" applyAlignment="1">
      <alignment horizontal="center"/>
    </xf>
    <xf numFmtId="0" fontId="70" fillId="0" borderId="19" xfId="0" applyFont="1" applyFill="1" applyBorder="1" applyAlignment="1">
      <alignment horizontal="center" vertical="center"/>
    </xf>
    <xf numFmtId="0" fontId="70" fillId="0" borderId="20" xfId="0" applyFont="1" applyFill="1" applyBorder="1" applyAlignment="1">
      <alignment horizontal="center" vertical="center"/>
    </xf>
    <xf numFmtId="0" fontId="70" fillId="60" borderId="18" xfId="0" applyFont="1" applyFill="1" applyBorder="1" applyAlignment="1">
      <alignment horizontal="center" vertical="center"/>
    </xf>
    <xf numFmtId="0" fontId="81" fillId="59" borderId="0" xfId="0" applyFont="1" applyFill="1" applyAlignment="1">
      <alignment/>
    </xf>
    <xf numFmtId="0" fontId="81" fillId="59" borderId="0" xfId="0" applyFont="1" applyFill="1" applyAlignment="1">
      <alignment/>
    </xf>
    <xf numFmtId="0" fontId="48" fillId="0" borderId="61" xfId="122" applyFont="1" applyBorder="1" applyAlignment="1" applyProtection="1">
      <alignment horizontal="center"/>
      <protection locked="0"/>
    </xf>
    <xf numFmtId="8" fontId="70" fillId="59" borderId="62" xfId="0" applyNumberFormat="1" applyFont="1" applyFill="1" applyBorder="1" applyAlignment="1">
      <alignment horizontal="center" wrapText="1"/>
    </xf>
    <xf numFmtId="8" fontId="70" fillId="59" borderId="63" xfId="0" applyNumberFormat="1" applyFont="1" applyFill="1" applyBorder="1" applyAlignment="1">
      <alignment horizontal="center" wrapText="1"/>
    </xf>
    <xf numFmtId="0" fontId="70" fillId="59" borderId="28" xfId="0" applyFont="1" applyFill="1" applyBorder="1" applyAlignment="1">
      <alignment horizontal="center"/>
    </xf>
    <xf numFmtId="0" fontId="77" fillId="0" borderId="0" xfId="54" applyFont="1" applyBorder="1" applyAlignment="1" applyProtection="1">
      <alignment horizontal="left" wrapText="1"/>
      <protection hidden="1"/>
    </xf>
    <xf numFmtId="0" fontId="77" fillId="59" borderId="64" xfId="0" applyFont="1" applyFill="1" applyBorder="1" applyAlignment="1">
      <alignment horizontal="center"/>
    </xf>
    <xf numFmtId="0" fontId="77" fillId="59" borderId="65" xfId="0" applyFont="1" applyFill="1" applyBorder="1" applyAlignment="1">
      <alignment horizontal="center"/>
    </xf>
    <xf numFmtId="0" fontId="77" fillId="59" borderId="66" xfId="0" applyFont="1" applyFill="1" applyBorder="1" applyAlignment="1">
      <alignment horizontal="center"/>
    </xf>
    <xf numFmtId="0" fontId="48" fillId="0" borderId="67" xfId="0" applyFont="1" applyBorder="1" applyAlignment="1" applyProtection="1">
      <alignment horizontal="center" vertical="center"/>
      <protection hidden="1" locked="0"/>
    </xf>
    <xf numFmtId="0" fontId="48" fillId="0" borderId="68" xfId="0" applyFont="1" applyBorder="1" applyAlignment="1" applyProtection="1">
      <alignment horizontal="center" vertical="center"/>
      <protection hidden="1" locked="0"/>
    </xf>
    <xf numFmtId="0" fontId="48" fillId="0" borderId="69" xfId="0" applyFont="1" applyBorder="1" applyAlignment="1" applyProtection="1">
      <alignment horizontal="center" vertical="center"/>
      <protection hidden="1" locked="0"/>
    </xf>
    <xf numFmtId="0" fontId="81" fillId="0" borderId="0" xfId="0" applyFont="1" applyBorder="1" applyAlignment="1" applyProtection="1">
      <alignment horizontal="center"/>
      <protection hidden="1"/>
    </xf>
    <xf numFmtId="0" fontId="81" fillId="0" borderId="70" xfId="0" applyFont="1" applyBorder="1" applyAlignment="1" applyProtection="1">
      <alignment horizontal="center"/>
      <protection hidden="1"/>
    </xf>
    <xf numFmtId="0" fontId="76" fillId="0" borderId="0" xfId="54" applyFont="1" applyBorder="1" applyAlignment="1" applyProtection="1">
      <alignment horizontal="left"/>
      <protection hidden="1"/>
    </xf>
    <xf numFmtId="0" fontId="73" fillId="0" borderId="0" xfId="0" applyFont="1" applyFill="1" applyBorder="1" applyAlignment="1" applyProtection="1">
      <alignment horizontal="right"/>
      <protection hidden="1"/>
    </xf>
    <xf numFmtId="0" fontId="48" fillId="0" borderId="68" xfId="0" applyFont="1" applyFill="1" applyBorder="1" applyAlignment="1" applyProtection="1">
      <alignment horizontal="center" vertical="center"/>
      <protection locked="0"/>
    </xf>
    <xf numFmtId="0" fontId="76" fillId="0" borderId="0" xfId="122" applyFont="1" applyBorder="1" applyAlignment="1" applyProtection="1">
      <alignment horizontal="center"/>
      <protection hidden="1"/>
    </xf>
    <xf numFmtId="0" fontId="48" fillId="0" borderId="61" xfId="54" applyFont="1" applyFill="1" applyBorder="1" applyAlignment="1" applyProtection="1">
      <alignment horizontal="center"/>
      <protection locked="0"/>
    </xf>
    <xf numFmtId="0" fontId="48" fillId="0" borderId="61" xfId="54" applyFont="1" applyBorder="1" applyAlignment="1" applyProtection="1">
      <alignment horizontal="center"/>
      <protection locked="0"/>
    </xf>
    <xf numFmtId="0" fontId="48" fillId="0" borderId="61" xfId="0" applyFont="1" applyBorder="1" applyAlignment="1" applyProtection="1">
      <alignment horizontal="center"/>
      <protection locked="0"/>
    </xf>
    <xf numFmtId="0" fontId="89" fillId="0" borderId="71" xfId="0" applyFont="1" applyBorder="1" applyAlignment="1" applyProtection="1">
      <alignment horizontal="left"/>
      <protection hidden="1"/>
    </xf>
    <xf numFmtId="0" fontId="89" fillId="0" borderId="72" xfId="0" applyFont="1" applyBorder="1" applyAlignment="1" applyProtection="1">
      <alignment horizontal="left"/>
      <protection hidden="1"/>
    </xf>
    <xf numFmtId="0" fontId="89" fillId="0" borderId="0" xfId="0" applyFont="1" applyBorder="1" applyAlignment="1" applyProtection="1">
      <alignment horizontal="left"/>
      <protection hidden="1"/>
    </xf>
    <xf numFmtId="0" fontId="89" fillId="0" borderId="23" xfId="0" applyFont="1" applyBorder="1" applyAlignment="1" applyProtection="1">
      <alignment horizontal="left"/>
      <protection hidden="1"/>
    </xf>
    <xf numFmtId="0" fontId="81" fillId="0" borderId="0" xfId="0" applyFont="1" applyFill="1" applyBorder="1" applyAlignment="1" applyProtection="1">
      <alignment horizontal="right"/>
      <protection hidden="1"/>
    </xf>
    <xf numFmtId="0" fontId="78" fillId="0" borderId="0" xfId="0" applyFont="1" applyBorder="1" applyAlignment="1" applyProtection="1">
      <alignment horizontal="left"/>
      <protection hidden="1"/>
    </xf>
    <xf numFmtId="0" fontId="78" fillId="0" borderId="23" xfId="0" applyFont="1" applyBorder="1" applyAlignment="1" applyProtection="1">
      <alignment horizontal="left"/>
      <protection hidden="1"/>
    </xf>
    <xf numFmtId="0" fontId="76" fillId="0" borderId="0" xfId="0" applyFont="1" applyAlignment="1">
      <alignment horizontal="justify" vertical="justify" wrapText="1"/>
    </xf>
    <xf numFmtId="0" fontId="90" fillId="0" borderId="0" xfId="0" applyFont="1" applyAlignment="1" applyProtection="1">
      <alignment horizontal="center" vertical="center" wrapText="1"/>
      <protection hidden="1"/>
    </xf>
    <xf numFmtId="0" fontId="91" fillId="0" borderId="73" xfId="0" applyFont="1" applyBorder="1" applyAlignment="1" applyProtection="1">
      <alignment horizontal="center" vertical="center"/>
      <protection hidden="1"/>
    </xf>
    <xf numFmtId="0" fontId="91" fillId="0" borderId="74" xfId="0" applyFont="1" applyBorder="1" applyAlignment="1" applyProtection="1">
      <alignment horizontal="center" vertical="center"/>
      <protection hidden="1"/>
    </xf>
    <xf numFmtId="0" fontId="91" fillId="0" borderId="75" xfId="0" applyFont="1" applyBorder="1" applyAlignment="1" applyProtection="1">
      <alignment horizontal="center" vertical="center"/>
      <protection hidden="1"/>
    </xf>
    <xf numFmtId="0" fontId="73" fillId="0" borderId="0" xfId="0" applyFont="1" applyAlignment="1">
      <alignment horizontal="right"/>
    </xf>
    <xf numFmtId="0" fontId="73" fillId="0" borderId="0" xfId="0" applyFont="1" applyBorder="1" applyAlignment="1">
      <alignment horizontal="center" vertical="center" textRotation="45"/>
    </xf>
    <xf numFmtId="0" fontId="92" fillId="0" borderId="61" xfId="0" applyFont="1" applyBorder="1" applyAlignment="1" applyProtection="1">
      <alignment horizontal="center"/>
      <protection locked="0"/>
    </xf>
    <xf numFmtId="0" fontId="42" fillId="0" borderId="67" xfId="0" applyFont="1" applyBorder="1" applyAlignment="1" applyProtection="1">
      <alignment horizontal="center" vertical="center"/>
      <protection hidden="1" locked="0"/>
    </xf>
    <xf numFmtId="0" fontId="42" fillId="0" borderId="68" xfId="0" applyFont="1" applyBorder="1" applyAlignment="1" applyProtection="1">
      <alignment horizontal="center" vertical="center"/>
      <protection hidden="1" locked="0"/>
    </xf>
    <xf numFmtId="0" fontId="42" fillId="0" borderId="69" xfId="0" applyFont="1" applyBorder="1" applyAlignment="1" applyProtection="1">
      <alignment horizontal="center" vertical="center"/>
      <protection hidden="1" locked="0"/>
    </xf>
    <xf numFmtId="0" fontId="81" fillId="0" borderId="0" xfId="0" applyFont="1" applyFill="1" applyAlignment="1">
      <alignment horizontal="center"/>
    </xf>
    <xf numFmtId="0" fontId="93" fillId="0" borderId="71" xfId="122" applyFont="1" applyBorder="1" applyAlignment="1" applyProtection="1">
      <alignment horizontal="center"/>
      <protection locked="0"/>
    </xf>
    <xf numFmtId="0" fontId="94" fillId="61" borderId="0" xfId="0" applyFont="1" applyFill="1" applyAlignment="1">
      <alignment horizontal="center" vertical="center"/>
    </xf>
    <xf numFmtId="0" fontId="95" fillId="59" borderId="48" xfId="122" applyFont="1" applyFill="1" applyBorder="1" applyAlignment="1" applyProtection="1">
      <alignment horizontal="left" vertical="center"/>
      <protection locked="0"/>
    </xf>
    <xf numFmtId="0" fontId="95" fillId="59" borderId="43" xfId="122" applyFont="1" applyFill="1" applyBorder="1" applyAlignment="1" applyProtection="1">
      <alignment horizontal="left" vertical="center"/>
      <protection locked="0"/>
    </xf>
    <xf numFmtId="0" fontId="95" fillId="59" borderId="51" xfId="122" applyFont="1" applyFill="1" applyBorder="1" applyAlignment="1" applyProtection="1">
      <alignment horizontal="left"/>
      <protection locked="0"/>
    </xf>
    <xf numFmtId="0" fontId="95" fillId="59" borderId="0" xfId="122" applyFont="1" applyFill="1" applyBorder="1" applyAlignment="1" applyProtection="1">
      <alignment horizontal="left"/>
      <protection locked="0"/>
    </xf>
    <xf numFmtId="0" fontId="95" fillId="59" borderId="52" xfId="122" applyFont="1" applyFill="1" applyBorder="1" applyAlignment="1" applyProtection="1">
      <alignment horizontal="left"/>
      <protection locked="0"/>
    </xf>
    <xf numFmtId="0" fontId="96" fillId="59" borderId="0" xfId="122" applyFont="1" applyFill="1" applyAlignment="1" applyProtection="1">
      <alignment horizontal="center" vertical="justify"/>
      <protection locked="0"/>
    </xf>
    <xf numFmtId="0" fontId="77" fillId="0" borderId="0" xfId="0" applyFont="1" applyBorder="1" applyAlignment="1" applyProtection="1">
      <alignment horizontal="left" wrapText="1"/>
      <protection hidden="1"/>
    </xf>
    <xf numFmtId="0" fontId="74" fillId="59" borderId="0" xfId="0" applyFont="1" applyFill="1" applyBorder="1" applyAlignment="1" applyProtection="1">
      <alignment horizontal="center"/>
      <protection hidden="1"/>
    </xf>
    <xf numFmtId="0" fontId="76" fillId="0" borderId="0" xfId="122" applyFont="1" applyBorder="1" applyAlignment="1" applyProtection="1">
      <alignment horizontal="left"/>
      <protection hidden="1"/>
    </xf>
    <xf numFmtId="0" fontId="92" fillId="0" borderId="76" xfId="122" applyFont="1" applyBorder="1" applyAlignment="1" applyProtection="1">
      <alignment horizontal="center"/>
      <protection locked="0"/>
    </xf>
    <xf numFmtId="0" fontId="69" fillId="0" borderId="19" xfId="0" applyFont="1" applyFill="1" applyBorder="1" applyAlignment="1">
      <alignment horizontal="center" vertical="center"/>
    </xf>
    <xf numFmtId="0" fontId="69" fillId="0" borderId="20" xfId="0" applyFont="1" applyFill="1" applyBorder="1" applyAlignment="1">
      <alignment horizontal="center" vertical="center"/>
    </xf>
    <xf numFmtId="0" fontId="68" fillId="0" borderId="19" xfId="0" applyFont="1" applyFill="1" applyBorder="1" applyAlignment="1">
      <alignment horizontal="center" vertical="center"/>
    </xf>
    <xf numFmtId="0" fontId="68" fillId="0" borderId="49" xfId="0" applyFont="1" applyFill="1" applyBorder="1" applyAlignment="1">
      <alignment horizontal="center" vertical="center"/>
    </xf>
    <xf numFmtId="0" fontId="68" fillId="0" borderId="20" xfId="0" applyFont="1" applyFill="1" applyBorder="1" applyAlignment="1">
      <alignment horizontal="center" vertical="center"/>
    </xf>
  </cellXfs>
  <cellStyles count="11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Accent1 - 20%" xfId="33"/>
    <cellStyle name="Accent1 - 40%" xfId="34"/>
    <cellStyle name="Accent1 - 60%" xfId="35"/>
    <cellStyle name="Accent2 - 20%" xfId="36"/>
    <cellStyle name="Accent2 - 40%" xfId="37"/>
    <cellStyle name="Accent2 - 60%" xfId="38"/>
    <cellStyle name="Accent3 - 20%" xfId="39"/>
    <cellStyle name="Accent3 - 40%" xfId="40"/>
    <cellStyle name="Accent3 - 60%" xfId="41"/>
    <cellStyle name="Accent4 - 20%" xfId="42"/>
    <cellStyle name="Accent4 - 40%" xfId="43"/>
    <cellStyle name="Accent4 - 60%" xfId="44"/>
    <cellStyle name="Accent5 - 20%" xfId="45"/>
    <cellStyle name="Accent5 - 40%" xfId="46"/>
    <cellStyle name="Accent5 - 60%" xfId="47"/>
    <cellStyle name="Accent6 - 20%" xfId="48"/>
    <cellStyle name="Accent6 - 40%" xfId="49"/>
    <cellStyle name="Accent6 - 60%" xfId="50"/>
    <cellStyle name="Emphasis 1" xfId="51"/>
    <cellStyle name="Emphasis 2" xfId="52"/>
    <cellStyle name="Emphasis 3" xfId="53"/>
    <cellStyle name="Normal 2" xfId="54"/>
    <cellStyle name="SAPBEXaggData" xfId="55"/>
    <cellStyle name="SAPBEXaggDataEmph" xfId="56"/>
    <cellStyle name="SAPBEXaggItem" xfId="57"/>
    <cellStyle name="SAPBEXaggItemX" xfId="58"/>
    <cellStyle name="SAPBEXchaText" xfId="59"/>
    <cellStyle name="SAPBEXexcBad7" xfId="60"/>
    <cellStyle name="SAPBEXexcBad8" xfId="61"/>
    <cellStyle name="SAPBEXexcBad9" xfId="62"/>
    <cellStyle name="SAPBEXexcCritical4" xfId="63"/>
    <cellStyle name="SAPBEXexcCritical5" xfId="64"/>
    <cellStyle name="SAPBEXexcCritical6" xfId="65"/>
    <cellStyle name="SAPBEXexcGood1" xfId="66"/>
    <cellStyle name="SAPBEXexcGood2" xfId="67"/>
    <cellStyle name="SAPBEXexcGood3" xfId="68"/>
    <cellStyle name="SAPBEXfilterDrill" xfId="69"/>
    <cellStyle name="SAPBEXfilterItem" xfId="70"/>
    <cellStyle name="SAPBEXfilterText" xfId="71"/>
    <cellStyle name="SAPBEXformats" xfId="72"/>
    <cellStyle name="SAPBEXheaderItem" xfId="73"/>
    <cellStyle name="SAPBEXheaderText" xfId="74"/>
    <cellStyle name="SAPBEXHLevel0" xfId="75"/>
    <cellStyle name="SAPBEXHLevel0X" xfId="76"/>
    <cellStyle name="SAPBEXHLevel1" xfId="77"/>
    <cellStyle name="SAPBEXHLevel1X" xfId="78"/>
    <cellStyle name="SAPBEXHLevel2" xfId="79"/>
    <cellStyle name="SAPBEXHLevel2X" xfId="80"/>
    <cellStyle name="SAPBEXHLevel3" xfId="81"/>
    <cellStyle name="SAPBEXHLevel3X" xfId="82"/>
    <cellStyle name="SAPBEXinputData" xfId="83"/>
    <cellStyle name="SAPBEXresData" xfId="84"/>
    <cellStyle name="SAPBEXresDataEmph" xfId="85"/>
    <cellStyle name="SAPBEXresItem" xfId="86"/>
    <cellStyle name="SAPBEXresItemX" xfId="87"/>
    <cellStyle name="SAPBEXstdData" xfId="88"/>
    <cellStyle name="SAPBEXstdDataEmph" xfId="89"/>
    <cellStyle name="SAPBEXstdItem" xfId="90"/>
    <cellStyle name="SAPBEXstdItemX" xfId="91"/>
    <cellStyle name="SAPBEXtitle" xfId="92"/>
    <cellStyle name="SAPBEXundefined" xfId="93"/>
    <cellStyle name="Sheet Title" xfId="94"/>
    <cellStyle name="Εισαγωγή" xfId="95"/>
    <cellStyle name="Έλεγχος κελιού" xfId="96"/>
    <cellStyle name="Έμφαση1" xfId="97"/>
    <cellStyle name="Έμφαση2" xfId="98"/>
    <cellStyle name="Έμφαση3" xfId="99"/>
    <cellStyle name="Έμφαση4" xfId="100"/>
    <cellStyle name="Έμφαση5" xfId="101"/>
    <cellStyle name="Έμφαση6" xfId="102"/>
    <cellStyle name="Έξοδος" xfId="103"/>
    <cellStyle name="Επεξηγηματικό κείμενο" xfId="104"/>
    <cellStyle name="Επικεφαλίδα 1" xfId="105"/>
    <cellStyle name="Επικεφαλίδα 2" xfId="106"/>
    <cellStyle name="Επικεφαλίδα 3" xfId="107"/>
    <cellStyle name="Επικεφαλίδα 4" xfId="108"/>
    <cellStyle name="Κακό" xfId="109"/>
    <cellStyle name="Καλό" xfId="110"/>
    <cellStyle name="Comma" xfId="111"/>
    <cellStyle name="Comma [0]" xfId="112"/>
    <cellStyle name="Currency" xfId="113"/>
    <cellStyle name="Currency [0]" xfId="114"/>
    <cellStyle name="Ουδέτερο" xfId="115"/>
    <cellStyle name="Percent" xfId="116"/>
    <cellStyle name="Προειδοποιητικό κείμενο" xfId="117"/>
    <cellStyle name="Σημείωση" xfId="118"/>
    <cellStyle name="Συνδεδεμένο κελί" xfId="119"/>
    <cellStyle name="Σύνολο" xfId="120"/>
    <cellStyle name="Τίτλος" xfId="121"/>
    <cellStyle name="Hyperlink" xfId="122"/>
    <cellStyle name="Υπολογισμός"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76200</xdr:colOff>
      <xdr:row>1</xdr:row>
      <xdr:rowOff>285750</xdr:rowOff>
    </xdr:to>
    <xdr:pic>
      <xdr:nvPicPr>
        <xdr:cNvPr id="1" name="Picture 1"/>
        <xdr:cNvPicPr preferRelativeResize="1">
          <a:picLocks noChangeAspect="1"/>
        </xdr:cNvPicPr>
      </xdr:nvPicPr>
      <xdr:blipFill>
        <a:blip r:embed="rId1"/>
        <a:stretch>
          <a:fillRect/>
        </a:stretch>
      </xdr:blipFill>
      <xdr:spPr>
        <a:xfrm>
          <a:off x="0" y="0"/>
          <a:ext cx="1371600" cy="428625"/>
        </a:xfrm>
        <a:prstGeom prst="rect">
          <a:avLst/>
        </a:prstGeom>
        <a:noFill/>
        <a:ln w="9525" cmpd="sng">
          <a:noFill/>
        </a:ln>
      </xdr:spPr>
    </xdr:pic>
    <xdr:clientData/>
  </xdr:twoCellAnchor>
  <xdr:oneCellAnchor>
    <xdr:from>
      <xdr:col>0</xdr:col>
      <xdr:colOff>85725</xdr:colOff>
      <xdr:row>63</xdr:row>
      <xdr:rowOff>66675</xdr:rowOff>
    </xdr:from>
    <xdr:ext cx="6496050" cy="180975"/>
    <xdr:sp>
      <xdr:nvSpPr>
        <xdr:cNvPr id="2" name="TextBox 8"/>
        <xdr:cNvSpPr txBox="1">
          <a:spLocks noChangeArrowheads="1"/>
        </xdr:cNvSpPr>
      </xdr:nvSpPr>
      <xdr:spPr>
        <a:xfrm>
          <a:off x="85725" y="10306050"/>
          <a:ext cx="6496050" cy="18097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800" b="0" i="0" u="none" baseline="0">
              <a:solidFill>
                <a:srgbClr val="003366"/>
              </a:solidFill>
              <a:latin typeface="Calibri"/>
              <a:ea typeface="Calibri"/>
              <a:cs typeface="Calibri"/>
            </a:rPr>
            <a:t>O.V: </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Nº Cliente:</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              M2</a:t>
          </a:r>
          <a:r>
            <a:rPr lang="en-US" cap="none" sz="800" b="0" i="0" u="none" baseline="0">
              <a:solidFill>
                <a:srgbClr val="003366"/>
              </a:solidFill>
              <a:latin typeface="Calibri"/>
              <a:ea typeface="Calibri"/>
              <a:cs typeface="Calibri"/>
            </a:rPr>
            <a:t>:                             Frentes:                Pav:                      Stand:</a:t>
          </a:r>
        </a:p>
      </xdr:txBody>
    </xdr:sp>
    <xdr:clientData/>
  </xdr:oneCellAnchor>
  <xdr:twoCellAnchor editAs="oneCell">
    <xdr:from>
      <xdr:col>5</xdr:col>
      <xdr:colOff>200025</xdr:colOff>
      <xdr:row>0</xdr:row>
      <xdr:rowOff>123825</xdr:rowOff>
    </xdr:from>
    <xdr:to>
      <xdr:col>8</xdr:col>
      <xdr:colOff>457200</xdr:colOff>
      <xdr:row>1</xdr:row>
      <xdr:rowOff>161925</xdr:rowOff>
    </xdr:to>
    <xdr:pic>
      <xdr:nvPicPr>
        <xdr:cNvPr id="3" name="Picture 5" descr="alimentaria.jpg"/>
        <xdr:cNvPicPr preferRelativeResize="1">
          <a:picLocks noChangeAspect="1"/>
        </xdr:cNvPicPr>
      </xdr:nvPicPr>
      <xdr:blipFill>
        <a:blip r:embed="rId2"/>
        <a:stretch>
          <a:fillRect/>
        </a:stretch>
      </xdr:blipFill>
      <xdr:spPr>
        <a:xfrm>
          <a:off x="1495425" y="123825"/>
          <a:ext cx="1438275" cy="180975"/>
        </a:xfrm>
        <a:prstGeom prst="rect">
          <a:avLst/>
        </a:prstGeom>
        <a:noFill/>
        <a:ln w="9525" cmpd="sng">
          <a:noFill/>
        </a:ln>
      </xdr:spPr>
    </xdr:pic>
    <xdr:clientData/>
  </xdr:twoCellAnchor>
  <xdr:twoCellAnchor editAs="oneCell">
    <xdr:from>
      <xdr:col>14</xdr:col>
      <xdr:colOff>361950</xdr:colOff>
      <xdr:row>0</xdr:row>
      <xdr:rowOff>0</xdr:rowOff>
    </xdr:from>
    <xdr:to>
      <xdr:col>17</xdr:col>
      <xdr:colOff>9525</xdr:colOff>
      <xdr:row>2</xdr:row>
      <xdr:rowOff>133350</xdr:rowOff>
    </xdr:to>
    <xdr:pic>
      <xdr:nvPicPr>
        <xdr:cNvPr id="4" name="Picture 6"/>
        <xdr:cNvPicPr preferRelativeResize="1">
          <a:picLocks noChangeAspect="1"/>
        </xdr:cNvPicPr>
      </xdr:nvPicPr>
      <xdr:blipFill>
        <a:blip r:embed="rId3"/>
        <a:stretch>
          <a:fillRect/>
        </a:stretch>
      </xdr:blipFill>
      <xdr:spPr>
        <a:xfrm>
          <a:off x="5572125" y="0"/>
          <a:ext cx="1114425" cy="685800"/>
        </a:xfrm>
        <a:prstGeom prst="rect">
          <a:avLst/>
        </a:prstGeom>
        <a:noFill/>
        <a:ln w="9525" cmpd="sng">
          <a:noFill/>
        </a:ln>
      </xdr:spPr>
    </xdr:pic>
    <xdr:clientData/>
  </xdr:twoCellAnchor>
  <xdr:twoCellAnchor>
    <xdr:from>
      <xdr:col>17</xdr:col>
      <xdr:colOff>104775</xdr:colOff>
      <xdr:row>9</xdr:row>
      <xdr:rowOff>152400</xdr:rowOff>
    </xdr:from>
    <xdr:to>
      <xdr:col>23</xdr:col>
      <xdr:colOff>161925</xdr:colOff>
      <xdr:row>15</xdr:row>
      <xdr:rowOff>85725</xdr:rowOff>
    </xdr:to>
    <xdr:sp>
      <xdr:nvSpPr>
        <xdr:cNvPr id="5" name="TextBox 7"/>
        <xdr:cNvSpPr txBox="1">
          <a:spLocks noChangeArrowheads="1"/>
        </xdr:cNvSpPr>
      </xdr:nvSpPr>
      <xdr:spPr>
        <a:xfrm>
          <a:off x="6781800" y="1866900"/>
          <a:ext cx="3171825" cy="80962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800" b="0" i="0" u="none" baseline="0">
              <a:solidFill>
                <a:srgbClr val="003366"/>
              </a:solidFill>
              <a:latin typeface="Calibri"/>
              <a:ea typeface="Calibri"/>
              <a:cs typeface="Calibri"/>
            </a:rPr>
            <a:t>                           </a:t>
          </a:r>
          <a:r>
            <a:rPr lang="en-US" cap="none" sz="800" b="1" i="0" u="sng" baseline="0">
              <a:solidFill>
                <a:srgbClr val="003366"/>
              </a:solidFill>
              <a:latin typeface="Calibri"/>
              <a:ea typeface="Calibri"/>
              <a:cs typeface="Calibri"/>
            </a:rPr>
            <a:t> DATES</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                               </a:t>
          </a:r>
          <a:r>
            <a:rPr lang="en-US" cap="none" sz="800" b="1" i="0" u="sng" baseline="0">
              <a:solidFill>
                <a:srgbClr val="003366"/>
              </a:solidFill>
              <a:latin typeface="Calibri"/>
              <a:ea typeface="Calibri"/>
              <a:cs typeface="Calibri"/>
            </a:rPr>
            <a:t>SCHEDULES</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Assembly:   </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9 to 13 April 2013</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08:00 a.m. / 08:00 p.m.</a:t>
          </a:r>
          <a:r>
            <a:rPr lang="en-US" cap="none" sz="800" b="0" i="0" u="none" baseline="0">
              <a:solidFill>
                <a:srgbClr val="003366"/>
              </a:solidFill>
              <a:latin typeface="Calibri"/>
              <a:ea typeface="Calibri"/>
              <a:cs typeface="Calibri"/>
            </a:rPr>
            <a:t> 
</a:t>
          </a:r>
          <a:r>
            <a:rPr lang="en-US" cap="none" sz="900" b="1" i="0" u="none" baseline="0">
              <a:solidFill>
                <a:srgbClr val="003366"/>
              </a:solidFill>
              <a:latin typeface="Calibri"/>
              <a:ea typeface="Calibri"/>
              <a:cs typeface="Calibri"/>
            </a:rPr>
            <a:t>Duration:   </a:t>
          </a:r>
          <a:r>
            <a:rPr lang="en-US" cap="none" sz="900" b="0" i="0" u="none" baseline="0">
              <a:solidFill>
                <a:srgbClr val="003366"/>
              </a:solidFill>
              <a:latin typeface="Calibri"/>
              <a:ea typeface="Calibri"/>
              <a:cs typeface="Calibri"/>
            </a:rPr>
            <a:t>    </a:t>
          </a:r>
          <a:r>
            <a:rPr lang="en-US" cap="none" sz="900" b="1" i="0" u="none" baseline="0">
              <a:solidFill>
                <a:srgbClr val="003366"/>
              </a:solidFill>
              <a:latin typeface="Calibri"/>
              <a:ea typeface="Calibri"/>
              <a:cs typeface="Calibri"/>
            </a:rPr>
            <a:t>14 to 17 April 2013</a:t>
          </a:r>
          <a:r>
            <a:rPr lang="en-US" cap="none" sz="9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10:00 a.m. / 07:00 p.m.</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Dismantling:    17 April 2013</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08:00 p.m. / 12:00 p.m.</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                           18 to 20 April 2013</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        </a:t>
          </a:r>
          <a:r>
            <a:rPr lang="en-US" cap="none" sz="800" b="0" i="0" u="none" baseline="0">
              <a:solidFill>
                <a:srgbClr val="003366"/>
              </a:solidFill>
              <a:latin typeface="Calibri"/>
              <a:ea typeface="Calibri"/>
              <a:cs typeface="Calibri"/>
            </a:rPr>
            <a:t>08:00 a.m. / 08:00 p.m.</a:t>
          </a:r>
          <a:r>
            <a:rPr lang="en-US" cap="none" sz="800" b="0" i="0" u="none" baseline="0">
              <a:solidFill>
                <a:srgbClr val="003366"/>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l.pt/irj/go/km/docs/fil/imagens/expositor/porqueexpor/infolateral/General%20Regulations_FIL.pdf" TargetMode="External" /><Relationship Id="rId2" Type="http://schemas.openxmlformats.org/officeDocument/2006/relationships/hyperlink" Target="mailto:alimentariahorexpo-lisboa@alimentaria.com" TargetMode="External" /><Relationship Id="rId3" Type="http://schemas.openxmlformats.org/officeDocument/2006/relationships/hyperlink" Target="http://www.alimentariahorexpo-lisboa.com/" TargetMode="External" /><Relationship Id="rId4" Type="http://schemas.openxmlformats.org/officeDocument/2006/relationships/hyperlink" Target="http://extranet.lisboacc.pt/irj/go/km/docs/extranet_lisboacc/file_sharing/Feira%20Alimentaria/0_Important_Notes_A%26H.pdf"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159"/>
  <sheetViews>
    <sheetView showGridLines="0" tabSelected="1" zoomScalePageLayoutView="0" workbookViewId="0" topLeftCell="A1">
      <selection activeCell="E7" sqref="E7:H7"/>
    </sheetView>
  </sheetViews>
  <sheetFormatPr defaultColWidth="3.28125" defaultRowHeight="12.75"/>
  <cols>
    <col min="1" max="1" width="2.7109375" style="49" customWidth="1"/>
    <col min="2" max="2" width="1.8515625" style="49" customWidth="1"/>
    <col min="3" max="3" width="8.00390625" style="49" customWidth="1"/>
    <col min="4" max="4" width="2.00390625" style="49" customWidth="1"/>
    <col min="5" max="5" width="4.8515625" style="49" customWidth="1"/>
    <col min="6" max="6" width="9.7109375" style="49" bestFit="1" customWidth="1"/>
    <col min="7" max="7" width="2.8515625" style="49" customWidth="1"/>
    <col min="8" max="8" width="5.140625" style="49" customWidth="1"/>
    <col min="9" max="9" width="8.140625" style="49" customWidth="1"/>
    <col min="10" max="10" width="2.00390625" style="49" customWidth="1"/>
    <col min="11" max="11" width="9.8515625" style="49" customWidth="1"/>
    <col min="12" max="12" width="6.8515625" style="49" customWidth="1"/>
    <col min="13" max="13" width="5.57421875" style="49" customWidth="1"/>
    <col min="14" max="14" width="8.57421875" style="49" customWidth="1"/>
    <col min="15" max="15" width="6.421875" style="49" customWidth="1"/>
    <col min="16" max="16" width="11.421875" style="49" customWidth="1"/>
    <col min="17" max="17" width="4.140625" style="49" customWidth="1"/>
    <col min="18" max="18" width="1.7109375" style="29" customWidth="1"/>
    <col min="19" max="19" width="10.00390625" style="35" customWidth="1"/>
    <col min="20" max="20" width="7.140625" style="35" customWidth="1"/>
    <col min="21" max="21" width="6.57421875" style="35" customWidth="1"/>
    <col min="22" max="22" width="9.28125" style="35" customWidth="1"/>
    <col min="23" max="23" width="12.00390625" style="35" customWidth="1"/>
    <col min="24" max="24" width="8.8515625" style="35" customWidth="1"/>
    <col min="25" max="25" width="3.28125" style="29" customWidth="1"/>
    <col min="26" max="26" width="2.57421875" style="29" customWidth="1"/>
    <col min="27" max="28" width="3.28125" style="29" customWidth="1"/>
    <col min="29" max="16384" width="3.28125" style="49" customWidth="1"/>
  </cols>
  <sheetData>
    <row r="1" spans="18:19" ht="11.25" customHeight="1">
      <c r="R1" s="48"/>
      <c r="S1" s="34"/>
    </row>
    <row r="2" spans="1:22" s="69" customFormat="1" ht="32.25" customHeight="1">
      <c r="A2" s="344" t="s">
        <v>164</v>
      </c>
      <c r="B2" s="344"/>
      <c r="C2" s="344"/>
      <c r="D2" s="344"/>
      <c r="E2" s="344"/>
      <c r="F2" s="344"/>
      <c r="G2" s="344"/>
      <c r="H2" s="344"/>
      <c r="I2" s="344"/>
      <c r="J2" s="344"/>
      <c r="K2" s="344"/>
      <c r="L2" s="344"/>
      <c r="M2" s="344"/>
      <c r="N2" s="344"/>
      <c r="O2" s="344"/>
      <c r="P2" s="344"/>
      <c r="Q2" s="344"/>
      <c r="R2" s="66"/>
      <c r="S2" s="67"/>
      <c r="T2" s="68"/>
      <c r="U2" s="68"/>
      <c r="V2" s="68"/>
    </row>
    <row r="3" spans="1:22" s="69" customFormat="1" ht="12.75" customHeight="1">
      <c r="A3" s="344"/>
      <c r="B3" s="344"/>
      <c r="C3" s="344"/>
      <c r="D3" s="344"/>
      <c r="E3" s="344"/>
      <c r="F3" s="344"/>
      <c r="G3" s="344"/>
      <c r="H3" s="344"/>
      <c r="I3" s="344"/>
      <c r="J3" s="344"/>
      <c r="K3" s="344"/>
      <c r="L3" s="344"/>
      <c r="M3" s="344"/>
      <c r="N3" s="344"/>
      <c r="O3" s="344"/>
      <c r="P3" s="344"/>
      <c r="Q3" s="344"/>
      <c r="R3" s="70"/>
      <c r="S3" s="67"/>
      <c r="T3" s="68"/>
      <c r="U3" s="68"/>
      <c r="V3" s="68"/>
    </row>
    <row r="4" spans="1:22" s="29" customFormat="1" ht="15" customHeight="1">
      <c r="A4" s="356" t="s">
        <v>33</v>
      </c>
      <c r="B4" s="356"/>
      <c r="C4" s="356"/>
      <c r="D4" s="356"/>
      <c r="E4" s="356"/>
      <c r="F4" s="356"/>
      <c r="G4" s="356"/>
      <c r="H4" s="356"/>
      <c r="I4" s="356"/>
      <c r="J4" s="356"/>
      <c r="K4" s="356"/>
      <c r="L4" s="356"/>
      <c r="M4" s="356"/>
      <c r="N4" s="356"/>
      <c r="O4" s="356"/>
      <c r="P4" s="356"/>
      <c r="Q4" s="356"/>
      <c r="R4" s="50"/>
      <c r="S4" s="36"/>
      <c r="T4" s="35"/>
      <c r="U4" s="35"/>
      <c r="V4" s="35"/>
    </row>
    <row r="5" spans="1:24" ht="12.75" customHeight="1">
      <c r="A5" s="354" t="s">
        <v>143</v>
      </c>
      <c r="B5" s="354"/>
      <c r="C5" s="354"/>
      <c r="D5" s="354"/>
      <c r="E5" s="354"/>
      <c r="F5" s="354"/>
      <c r="G5" s="354"/>
      <c r="H5" s="354"/>
      <c r="I5" s="354"/>
      <c r="J5" s="354"/>
      <c r="K5" s="354"/>
      <c r="L5" s="354"/>
      <c r="M5" s="354"/>
      <c r="N5" s="354"/>
      <c r="O5" s="354"/>
      <c r="P5" s="354"/>
      <c r="Q5" s="354"/>
      <c r="R5" s="30"/>
      <c r="S5" s="279" t="s">
        <v>154</v>
      </c>
      <c r="T5" s="280"/>
      <c r="U5" s="281"/>
      <c r="V5" s="281"/>
      <c r="W5" s="282"/>
      <c r="X5" s="29"/>
    </row>
    <row r="6" spans="1:28" s="52" customFormat="1" ht="12.75" customHeight="1">
      <c r="A6" s="72"/>
      <c r="B6" s="363" t="s">
        <v>34</v>
      </c>
      <c r="C6" s="363"/>
      <c r="D6" s="363"/>
      <c r="E6" s="363"/>
      <c r="F6" s="363"/>
      <c r="G6" s="73"/>
      <c r="H6" s="74"/>
      <c r="I6" s="74"/>
      <c r="J6" s="74"/>
      <c r="K6" s="75"/>
      <c r="L6" s="74"/>
      <c r="M6" s="76"/>
      <c r="N6" s="257" t="s">
        <v>156</v>
      </c>
      <c r="O6" s="364"/>
      <c r="P6" s="364"/>
      <c r="Q6" s="180"/>
      <c r="R6" s="51"/>
      <c r="S6" s="283" t="s">
        <v>160</v>
      </c>
      <c r="T6" s="164"/>
      <c r="U6" s="254"/>
      <c r="V6" s="254"/>
      <c r="W6" s="284"/>
      <c r="X6" s="29"/>
      <c r="Y6" s="31"/>
      <c r="Z6" s="31"/>
      <c r="AA6" s="31"/>
      <c r="AB6" s="31"/>
    </row>
    <row r="7" spans="1:28" s="52" customFormat="1" ht="12.75" customHeight="1">
      <c r="A7" s="77"/>
      <c r="B7" s="200" t="s">
        <v>8</v>
      </c>
      <c r="C7" s="85" t="s">
        <v>35</v>
      </c>
      <c r="D7" s="85"/>
      <c r="E7" s="334"/>
      <c r="F7" s="334"/>
      <c r="G7" s="334"/>
      <c r="H7" s="334"/>
      <c r="I7" s="273"/>
      <c r="J7" s="273"/>
      <c r="K7" s="274"/>
      <c r="L7" s="274"/>
      <c r="M7" s="275"/>
      <c r="N7" s="275"/>
      <c r="O7" s="275"/>
      <c r="P7" s="275"/>
      <c r="Q7" s="79"/>
      <c r="R7" s="51"/>
      <c r="S7" s="283" t="s">
        <v>162</v>
      </c>
      <c r="T7" s="164"/>
      <c r="U7" s="254"/>
      <c r="V7" s="254"/>
      <c r="W7" s="284"/>
      <c r="X7" s="29"/>
      <c r="Y7" s="31"/>
      <c r="Z7" s="31"/>
      <c r="AA7" s="31"/>
      <c r="AB7" s="31"/>
    </row>
    <row r="8" spans="1:28" s="52" customFormat="1" ht="12.75" customHeight="1">
      <c r="A8" s="80"/>
      <c r="B8" s="200" t="s">
        <v>8</v>
      </c>
      <c r="C8" s="329" t="s">
        <v>36</v>
      </c>
      <c r="D8" s="329"/>
      <c r="E8" s="333"/>
      <c r="F8" s="333"/>
      <c r="G8" s="333"/>
      <c r="H8" s="333"/>
      <c r="I8" s="333"/>
      <c r="J8" s="333"/>
      <c r="K8" s="333"/>
      <c r="L8" s="333"/>
      <c r="M8" s="333"/>
      <c r="N8" s="333"/>
      <c r="O8" s="333"/>
      <c r="P8" s="333"/>
      <c r="Q8" s="81"/>
      <c r="R8" s="51"/>
      <c r="S8" s="359" t="s">
        <v>161</v>
      </c>
      <c r="T8" s="360"/>
      <c r="U8" s="360"/>
      <c r="V8" s="360"/>
      <c r="W8" s="361"/>
      <c r="X8" s="29"/>
      <c r="Y8" s="31"/>
      <c r="Z8" s="31"/>
      <c r="AA8" s="31"/>
      <c r="AB8" s="31"/>
    </row>
    <row r="9" spans="1:28" s="52" customFormat="1" ht="12.75" customHeight="1">
      <c r="A9" s="80"/>
      <c r="B9" s="200" t="s">
        <v>8</v>
      </c>
      <c r="C9" s="183" t="s">
        <v>37</v>
      </c>
      <c r="D9" s="82"/>
      <c r="E9" s="334"/>
      <c r="F9" s="334"/>
      <c r="G9" s="334"/>
      <c r="H9" s="334"/>
      <c r="I9" s="334"/>
      <c r="J9" s="334"/>
      <c r="K9" s="334"/>
      <c r="L9" s="334"/>
      <c r="M9" s="334"/>
      <c r="N9" s="334"/>
      <c r="O9" s="334"/>
      <c r="P9" s="334"/>
      <c r="Q9" s="78"/>
      <c r="R9" s="51"/>
      <c r="S9" s="357" t="s">
        <v>158</v>
      </c>
      <c r="T9" s="358"/>
      <c r="U9" s="358"/>
      <c r="V9" s="358"/>
      <c r="W9" s="285"/>
      <c r="X9" s="29"/>
      <c r="Y9" s="31"/>
      <c r="Z9" s="31"/>
      <c r="AA9" s="31"/>
      <c r="AB9" s="31"/>
    </row>
    <row r="10" spans="1:40" ht="12.75" customHeight="1">
      <c r="A10" s="80"/>
      <c r="B10" s="200" t="s">
        <v>8</v>
      </c>
      <c r="C10" s="85" t="s">
        <v>38</v>
      </c>
      <c r="D10" s="85"/>
      <c r="E10" s="334"/>
      <c r="F10" s="334"/>
      <c r="G10" s="334"/>
      <c r="I10" s="85" t="s">
        <v>144</v>
      </c>
      <c r="J10" s="85"/>
      <c r="K10" s="334"/>
      <c r="L10" s="334"/>
      <c r="M10" s="334"/>
      <c r="N10" s="84" t="s">
        <v>145</v>
      </c>
      <c r="O10" s="334"/>
      <c r="P10" s="334"/>
      <c r="Q10" s="78"/>
      <c r="R10" s="51"/>
      <c r="S10" s="37"/>
      <c r="T10" s="38"/>
      <c r="U10" s="39"/>
      <c r="V10" s="39"/>
      <c r="W10" s="39"/>
      <c r="X10" s="39"/>
      <c r="Y10" s="31"/>
      <c r="Z10" s="31"/>
      <c r="AA10" s="31"/>
      <c r="AB10" s="31"/>
      <c r="AC10" s="52"/>
      <c r="AD10" s="52"/>
      <c r="AE10" s="52"/>
      <c r="AF10" s="52"/>
      <c r="AG10" s="52"/>
      <c r="AH10" s="52"/>
      <c r="AI10" s="52"/>
      <c r="AJ10" s="52"/>
      <c r="AK10" s="52"/>
      <c r="AL10" s="52"/>
      <c r="AM10" s="52"/>
      <c r="AN10" s="52"/>
    </row>
    <row r="11" spans="1:40" ht="12.75" customHeight="1">
      <c r="A11" s="80"/>
      <c r="B11" s="200" t="s">
        <v>8</v>
      </c>
      <c r="C11" s="184" t="s">
        <v>39</v>
      </c>
      <c r="D11" s="83"/>
      <c r="E11" s="334"/>
      <c r="F11" s="334"/>
      <c r="G11" s="334"/>
      <c r="H11" s="334"/>
      <c r="I11" s="334"/>
      <c r="J11" s="334"/>
      <c r="K11" s="334"/>
      <c r="L11" s="84" t="s">
        <v>146</v>
      </c>
      <c r="M11" s="335"/>
      <c r="N11" s="335"/>
      <c r="O11" s="335"/>
      <c r="P11" s="335"/>
      <c r="Q11" s="77"/>
      <c r="R11" s="53"/>
      <c r="S11" s="41"/>
      <c r="T11" s="304"/>
      <c r="U11" s="304"/>
      <c r="V11" s="40"/>
      <c r="W11" s="304"/>
      <c r="X11" s="41"/>
      <c r="Y11" s="31"/>
      <c r="Z11" s="31"/>
      <c r="AA11" s="31"/>
      <c r="AB11" s="31"/>
      <c r="AC11" s="52"/>
      <c r="AD11" s="52"/>
      <c r="AE11" s="52"/>
      <c r="AF11" s="52"/>
      <c r="AG11" s="52"/>
      <c r="AH11" s="52"/>
      <c r="AI11" s="52"/>
      <c r="AJ11" s="52"/>
      <c r="AK11" s="52"/>
      <c r="AL11" s="52"/>
      <c r="AM11" s="52"/>
      <c r="AN11" s="52"/>
    </row>
    <row r="12" spans="1:40" ht="12.75" customHeight="1">
      <c r="A12" s="80"/>
      <c r="B12" s="200" t="s">
        <v>8</v>
      </c>
      <c r="C12" s="85" t="s">
        <v>3</v>
      </c>
      <c r="D12" s="85"/>
      <c r="E12" s="366"/>
      <c r="F12" s="366"/>
      <c r="G12" s="366"/>
      <c r="H12" s="366"/>
      <c r="I12" s="366"/>
      <c r="J12" s="366"/>
      <c r="K12" s="85" t="s">
        <v>6</v>
      </c>
      <c r="L12" s="350"/>
      <c r="M12" s="350"/>
      <c r="N12" s="350"/>
      <c r="O12" s="350"/>
      <c r="P12" s="350"/>
      <c r="Q12" s="77"/>
      <c r="R12" s="53"/>
      <c r="S12" s="40"/>
      <c r="T12" s="41"/>
      <c r="U12" s="305"/>
      <c r="V12" s="40"/>
      <c r="W12" s="22"/>
      <c r="X12" s="41"/>
      <c r="Y12" s="31"/>
      <c r="Z12" s="31"/>
      <c r="AA12" s="31"/>
      <c r="AB12" s="31"/>
      <c r="AC12" s="52"/>
      <c r="AD12" s="52"/>
      <c r="AE12" s="52"/>
      <c r="AF12" s="52"/>
      <c r="AG12" s="52"/>
      <c r="AH12" s="52"/>
      <c r="AI12" s="52"/>
      <c r="AJ12" s="52"/>
      <c r="AK12" s="52"/>
      <c r="AL12" s="52"/>
      <c r="AM12" s="52"/>
      <c r="AN12" s="52"/>
    </row>
    <row r="13" spans="1:40" ht="12.75" customHeight="1">
      <c r="A13" s="86"/>
      <c r="B13" s="329" t="s">
        <v>40</v>
      </c>
      <c r="C13" s="329"/>
      <c r="D13" s="329"/>
      <c r="E13" s="329"/>
      <c r="F13" s="316"/>
      <c r="G13" s="316"/>
      <c r="H13" s="316"/>
      <c r="I13" s="316"/>
      <c r="J13" s="316"/>
      <c r="K13" s="316"/>
      <c r="L13" s="316"/>
      <c r="M13" s="87" t="s">
        <v>41</v>
      </c>
      <c r="N13" s="316"/>
      <c r="O13" s="316"/>
      <c r="P13" s="316"/>
      <c r="Q13" s="88"/>
      <c r="R13" s="53"/>
      <c r="S13" s="306"/>
      <c r="T13" s="307"/>
      <c r="U13" s="308"/>
      <c r="V13" s="40"/>
      <c r="W13" s="22"/>
      <c r="X13" s="41"/>
      <c r="Y13" s="31"/>
      <c r="Z13" s="31"/>
      <c r="AA13" s="31"/>
      <c r="AB13" s="31"/>
      <c r="AC13" s="52"/>
      <c r="AD13" s="52"/>
      <c r="AE13" s="52"/>
      <c r="AF13" s="52"/>
      <c r="AG13" s="52"/>
      <c r="AH13" s="52"/>
      <c r="AI13" s="52"/>
      <c r="AJ13" s="52"/>
      <c r="AK13" s="52"/>
      <c r="AL13" s="52"/>
      <c r="AM13" s="52"/>
      <c r="AN13" s="52"/>
    </row>
    <row r="14" spans="1:24" ht="12.75" customHeight="1">
      <c r="A14" s="86"/>
      <c r="B14" s="365" t="s">
        <v>42</v>
      </c>
      <c r="C14" s="365"/>
      <c r="D14" s="365"/>
      <c r="E14" s="316"/>
      <c r="F14" s="316"/>
      <c r="G14" s="316"/>
      <c r="H14" s="316"/>
      <c r="I14" s="316"/>
      <c r="J14" s="316"/>
      <c r="K14" s="316"/>
      <c r="L14" s="316"/>
      <c r="M14" s="332" t="s">
        <v>43</v>
      </c>
      <c r="N14" s="332"/>
      <c r="O14" s="316"/>
      <c r="P14" s="316"/>
      <c r="Q14" s="89"/>
      <c r="R14" s="33"/>
      <c r="S14" s="22"/>
      <c r="T14" s="40"/>
      <c r="U14" s="40"/>
      <c r="V14" s="40"/>
      <c r="W14" s="22"/>
      <c r="X14" s="41"/>
    </row>
    <row r="15" spans="1:24" ht="5.25" customHeight="1">
      <c r="A15" s="303"/>
      <c r="B15" s="300"/>
      <c r="C15" s="300"/>
      <c r="D15" s="300"/>
      <c r="E15" s="302"/>
      <c r="F15" s="302"/>
      <c r="G15" s="302"/>
      <c r="H15" s="302"/>
      <c r="I15" s="302"/>
      <c r="J15" s="302"/>
      <c r="K15" s="302"/>
      <c r="L15" s="302"/>
      <c r="M15" s="301"/>
      <c r="N15" s="301"/>
      <c r="O15" s="302"/>
      <c r="P15" s="302"/>
      <c r="Q15" s="89"/>
      <c r="R15" s="33"/>
      <c r="S15" s="22"/>
      <c r="T15" s="40"/>
      <c r="U15" s="40"/>
      <c r="V15" s="40"/>
      <c r="W15" s="22"/>
      <c r="X15" s="41"/>
    </row>
    <row r="16" spans="1:24" ht="12">
      <c r="A16" s="72"/>
      <c r="B16" s="320" t="s">
        <v>44</v>
      </c>
      <c r="C16" s="320"/>
      <c r="D16" s="320"/>
      <c r="E16" s="320"/>
      <c r="F16" s="320"/>
      <c r="G16" s="320"/>
      <c r="H16" s="320"/>
      <c r="I16" s="320"/>
      <c r="J16" s="320"/>
      <c r="K16" s="320"/>
      <c r="L16" s="320"/>
      <c r="M16" s="91"/>
      <c r="N16" s="91"/>
      <c r="O16" s="90"/>
      <c r="P16" s="90"/>
      <c r="Q16" s="90"/>
      <c r="R16" s="33"/>
      <c r="S16" s="22"/>
      <c r="T16" s="40"/>
      <c r="U16" s="40"/>
      <c r="V16" s="40"/>
      <c r="W16" s="22"/>
      <c r="X16" s="41"/>
    </row>
    <row r="17" spans="1:24" ht="12">
      <c r="A17" s="92"/>
      <c r="B17" s="93"/>
      <c r="C17" s="85" t="s">
        <v>35</v>
      </c>
      <c r="D17" s="85"/>
      <c r="E17" s="334"/>
      <c r="F17" s="334"/>
      <c r="G17" s="334"/>
      <c r="H17" s="334"/>
      <c r="I17" s="276"/>
      <c r="J17" s="276"/>
      <c r="K17" s="276"/>
      <c r="L17" s="277"/>
      <c r="M17" s="278"/>
      <c r="N17" s="276"/>
      <c r="O17" s="276"/>
      <c r="P17" s="276"/>
      <c r="Q17" s="94"/>
      <c r="R17" s="33"/>
      <c r="W17" s="39"/>
      <c r="X17" s="40"/>
    </row>
    <row r="18" spans="1:24" ht="12.75" customHeight="1">
      <c r="A18" s="93"/>
      <c r="B18" s="93"/>
      <c r="C18" s="329" t="s">
        <v>36</v>
      </c>
      <c r="D18" s="329"/>
      <c r="E18" s="333"/>
      <c r="F18" s="333"/>
      <c r="G18" s="333"/>
      <c r="H18" s="333"/>
      <c r="I18" s="333"/>
      <c r="J18" s="333"/>
      <c r="K18" s="333"/>
      <c r="L18" s="333"/>
      <c r="M18" s="333"/>
      <c r="N18" s="333"/>
      <c r="O18" s="333"/>
      <c r="P18" s="333"/>
      <c r="Q18" s="81"/>
      <c r="R18" s="55"/>
      <c r="S18" s="321" t="s">
        <v>140</v>
      </c>
      <c r="T18" s="322"/>
      <c r="U18" s="322"/>
      <c r="V18" s="322"/>
      <c r="W18" s="322"/>
      <c r="X18" s="323"/>
    </row>
    <row r="19" spans="1:24" ht="12.75" customHeight="1">
      <c r="A19" s="93"/>
      <c r="B19" s="93"/>
      <c r="C19" s="183" t="s">
        <v>37</v>
      </c>
      <c r="D19" s="183"/>
      <c r="E19" s="334"/>
      <c r="F19" s="334"/>
      <c r="G19" s="334"/>
      <c r="H19" s="334"/>
      <c r="I19" s="334"/>
      <c r="J19" s="334"/>
      <c r="K19" s="334"/>
      <c r="L19" s="334"/>
      <c r="M19" s="334"/>
      <c r="N19" s="334"/>
      <c r="O19" s="334"/>
      <c r="P19" s="334"/>
      <c r="Q19" s="78"/>
      <c r="R19" s="56"/>
      <c r="S19" s="289" t="s">
        <v>31</v>
      </c>
      <c r="T19" s="179"/>
      <c r="U19" s="45"/>
      <c r="V19" s="71"/>
      <c r="W19" s="71"/>
      <c r="X19" s="290"/>
    </row>
    <row r="20" spans="1:24" ht="12.75" customHeight="1">
      <c r="A20" s="93"/>
      <c r="B20" s="93"/>
      <c r="C20" s="85" t="s">
        <v>38</v>
      </c>
      <c r="D20" s="85"/>
      <c r="E20" s="334"/>
      <c r="F20" s="334"/>
      <c r="G20" s="334"/>
      <c r="I20" s="85" t="s">
        <v>45</v>
      </c>
      <c r="J20" s="85"/>
      <c r="K20" s="334"/>
      <c r="L20" s="334"/>
      <c r="M20" s="334"/>
      <c r="N20" s="84" t="s">
        <v>46</v>
      </c>
      <c r="O20" s="334"/>
      <c r="P20" s="334"/>
      <c r="Q20" s="78"/>
      <c r="R20" s="57"/>
      <c r="S20" s="291" t="s">
        <v>27</v>
      </c>
      <c r="T20" s="45"/>
      <c r="U20" s="45"/>
      <c r="V20" s="177" t="s">
        <v>26</v>
      </c>
      <c r="W20" s="45"/>
      <c r="X20" s="290"/>
    </row>
    <row r="21" spans="1:24" ht="12.75" customHeight="1">
      <c r="A21" s="93"/>
      <c r="B21" s="93"/>
      <c r="C21" s="184" t="s">
        <v>39</v>
      </c>
      <c r="D21" s="82"/>
      <c r="E21" s="334"/>
      <c r="F21" s="334"/>
      <c r="G21" s="334"/>
      <c r="H21" s="334"/>
      <c r="I21" s="334"/>
      <c r="J21" s="334"/>
      <c r="K21" s="334"/>
      <c r="L21" s="77"/>
      <c r="M21" s="84" t="s">
        <v>2</v>
      </c>
      <c r="N21" s="335"/>
      <c r="O21" s="335"/>
      <c r="P21" s="335"/>
      <c r="Q21" s="88"/>
      <c r="R21" s="53"/>
      <c r="S21" s="291" t="s">
        <v>25</v>
      </c>
      <c r="T21" s="45"/>
      <c r="U21" s="45"/>
      <c r="V21" s="177" t="s">
        <v>24</v>
      </c>
      <c r="W21" s="45"/>
      <c r="X21" s="290"/>
    </row>
    <row r="22" spans="1:24" ht="12.75" customHeight="1">
      <c r="A22" s="147"/>
      <c r="B22" s="147"/>
      <c r="C22" s="148"/>
      <c r="D22" s="148"/>
      <c r="E22" s="149"/>
      <c r="F22" s="149"/>
      <c r="G22" s="149"/>
      <c r="H22" s="149"/>
      <c r="I22" s="149"/>
      <c r="J22" s="149"/>
      <c r="K22" s="149"/>
      <c r="L22" s="150"/>
      <c r="M22" s="151"/>
      <c r="N22" s="140"/>
      <c r="O22" s="140"/>
      <c r="P22" s="140"/>
      <c r="Q22" s="152"/>
      <c r="R22" s="53"/>
      <c r="S22" s="291" t="s">
        <v>139</v>
      </c>
      <c r="T22" s="45"/>
      <c r="U22" s="45"/>
      <c r="V22" s="177" t="s">
        <v>28</v>
      </c>
      <c r="W22" s="45"/>
      <c r="X22" s="290"/>
    </row>
    <row r="23" spans="1:24" ht="12.75" customHeight="1">
      <c r="A23" s="147"/>
      <c r="B23" s="147"/>
      <c r="F23" s="327" t="s">
        <v>147</v>
      </c>
      <c r="G23" s="327"/>
      <c r="H23" s="327"/>
      <c r="I23" s="327"/>
      <c r="J23" s="260"/>
      <c r="K23" s="351"/>
      <c r="L23" s="352"/>
      <c r="M23" s="352"/>
      <c r="N23" s="353"/>
      <c r="P23" s="140"/>
      <c r="Q23" s="152"/>
      <c r="R23" s="54"/>
      <c r="S23" s="298" t="s">
        <v>166</v>
      </c>
      <c r="T23" s="286"/>
      <c r="U23" s="286"/>
      <c r="V23" s="286"/>
      <c r="W23" s="286"/>
      <c r="X23" s="299"/>
    </row>
    <row r="24" spans="1:24" ht="12.75" customHeight="1">
      <c r="A24" s="147"/>
      <c r="B24" s="147"/>
      <c r="C24" s="148"/>
      <c r="D24" s="148"/>
      <c r="E24" s="149"/>
      <c r="F24" s="149"/>
      <c r="G24" s="149"/>
      <c r="H24" s="149"/>
      <c r="I24" s="149"/>
      <c r="J24" s="149"/>
      <c r="K24" s="149"/>
      <c r="L24" s="150"/>
      <c r="M24" s="151"/>
      <c r="N24" s="140"/>
      <c r="O24" s="140"/>
      <c r="P24" s="140"/>
      <c r="Q24" s="152"/>
      <c r="R24" s="54"/>
      <c r="S24" s="292" t="s">
        <v>15</v>
      </c>
      <c r="T24" s="178"/>
      <c r="U24" s="178"/>
      <c r="V24" s="177" t="s">
        <v>118</v>
      </c>
      <c r="W24" s="45"/>
      <c r="X24" s="293"/>
    </row>
    <row r="25" spans="1:24" ht="12.75" customHeight="1">
      <c r="A25" s="124"/>
      <c r="B25" s="113"/>
      <c r="D25" s="327" t="s">
        <v>148</v>
      </c>
      <c r="E25" s="327"/>
      <c r="F25" s="327"/>
      <c r="G25" s="327"/>
      <c r="H25" s="327"/>
      <c r="I25" s="328"/>
      <c r="J25" s="324"/>
      <c r="K25" s="325"/>
      <c r="L25" s="325"/>
      <c r="M25" s="325"/>
      <c r="N25" s="325"/>
      <c r="O25" s="326"/>
      <c r="P25" s="140"/>
      <c r="Q25" s="153"/>
      <c r="R25" s="50"/>
      <c r="S25" s="291" t="s">
        <v>29</v>
      </c>
      <c r="T25" s="45"/>
      <c r="U25" s="45"/>
      <c r="V25" s="177" t="s">
        <v>117</v>
      </c>
      <c r="W25" s="45"/>
      <c r="X25" s="290"/>
    </row>
    <row r="26" spans="1:24" ht="12.75" customHeight="1">
      <c r="A26" s="117"/>
      <c r="B26" s="117"/>
      <c r="C26" s="132"/>
      <c r="D26" s="132"/>
      <c r="E26" s="132"/>
      <c r="F26" s="139"/>
      <c r="G26" s="139"/>
      <c r="H26" s="139"/>
      <c r="I26" s="139"/>
      <c r="J26" s="139"/>
      <c r="K26" s="139"/>
      <c r="L26" s="139"/>
      <c r="M26" s="139"/>
      <c r="N26" s="140"/>
      <c r="O26" s="140"/>
      <c r="P26" s="140"/>
      <c r="Q26" s="140"/>
      <c r="R26" s="50"/>
      <c r="S26" s="298" t="s">
        <v>30</v>
      </c>
      <c r="T26" s="286"/>
      <c r="U26" s="286"/>
      <c r="V26" s="286"/>
      <c r="W26" s="286"/>
      <c r="X26" s="299"/>
    </row>
    <row r="27" spans="1:24" ht="12.75" customHeight="1">
      <c r="A27" s="117"/>
      <c r="B27" s="117"/>
      <c r="C27" s="117"/>
      <c r="D27" s="117"/>
      <c r="E27" s="117"/>
      <c r="F27" s="117"/>
      <c r="G27" s="117"/>
      <c r="H27" s="117"/>
      <c r="I27" s="117"/>
      <c r="J27" s="117"/>
      <c r="K27" s="117"/>
      <c r="L27" s="117"/>
      <c r="M27" s="117"/>
      <c r="N27" s="117"/>
      <c r="O27" s="117"/>
      <c r="P27" s="117"/>
      <c r="Q27" s="140"/>
      <c r="R27" s="58"/>
      <c r="S27" s="294" t="s">
        <v>32</v>
      </c>
      <c r="T27" s="295"/>
      <c r="U27" s="296"/>
      <c r="V27" s="296"/>
      <c r="W27" s="296"/>
      <c r="X27" s="297"/>
    </row>
    <row r="28" spans="1:26" ht="12.75" customHeight="1">
      <c r="A28" s="117"/>
      <c r="B28" s="117"/>
      <c r="C28" s="154"/>
      <c r="D28" s="154"/>
      <c r="E28" s="154"/>
      <c r="F28" s="154"/>
      <c r="G28" s="154"/>
      <c r="H28" s="154"/>
      <c r="I28" s="154"/>
      <c r="J28" s="154"/>
      <c r="K28" s="129"/>
      <c r="L28" s="129"/>
      <c r="M28" s="155"/>
      <c r="N28" s="155"/>
      <c r="O28" s="161"/>
      <c r="P28" s="140"/>
      <c r="Q28" s="140"/>
      <c r="R28" s="59"/>
      <c r="Z28" s="31"/>
    </row>
    <row r="29" spans="1:26" ht="12.75" customHeight="1">
      <c r="A29" s="69"/>
      <c r="B29" s="114"/>
      <c r="C29" s="123"/>
      <c r="D29" s="123"/>
      <c r="E29" s="123"/>
      <c r="F29" s="69"/>
      <c r="G29" s="122"/>
      <c r="H29" s="122"/>
      <c r="I29" s="141" t="s">
        <v>50</v>
      </c>
      <c r="J29" s="201"/>
      <c r="K29" s="264" t="s">
        <v>159</v>
      </c>
      <c r="L29" s="142"/>
      <c r="M29" s="185" t="s">
        <v>51</v>
      </c>
      <c r="O29" s="261" t="s">
        <v>10</v>
      </c>
      <c r="P29" s="261" t="s">
        <v>150</v>
      </c>
      <c r="Q29" s="117"/>
      <c r="R29" s="61"/>
      <c r="S29" s="216" t="s">
        <v>123</v>
      </c>
      <c r="T29" s="217"/>
      <c r="U29" s="211"/>
      <c r="V29" s="211"/>
      <c r="W29" s="211"/>
      <c r="X29" s="218"/>
      <c r="Z29" s="31"/>
    </row>
    <row r="30" spans="1:26" ht="12.75" customHeight="1">
      <c r="A30" s="69"/>
      <c r="B30" s="114"/>
      <c r="D30" s="120" t="s">
        <v>49</v>
      </c>
      <c r="E30" s="120"/>
      <c r="F30" s="120"/>
      <c r="G30" s="120"/>
      <c r="H30" s="201" t="s">
        <v>4</v>
      </c>
      <c r="I30" s="253"/>
      <c r="J30" s="201"/>
      <c r="K30" s="310">
        <f>SUM(I30)/9</f>
        <v>0</v>
      </c>
      <c r="L30" s="201" t="s">
        <v>4</v>
      </c>
      <c r="M30" s="115"/>
      <c r="N30" s="60"/>
      <c r="O30" s="136">
        <f>TV!I2</f>
        <v>0</v>
      </c>
      <c r="P30" s="157">
        <f>SUM(I30*O30)-M27*(I30*O30)</f>
        <v>0</v>
      </c>
      <c r="Q30" s="117"/>
      <c r="R30" s="33"/>
      <c r="S30" s="219" t="s">
        <v>119</v>
      </c>
      <c r="T30" s="319" t="s">
        <v>120</v>
      </c>
      <c r="U30" s="319"/>
      <c r="V30" s="199" t="s">
        <v>121</v>
      </c>
      <c r="W30" s="199" t="s">
        <v>122</v>
      </c>
      <c r="X30" s="220" t="s">
        <v>151</v>
      </c>
      <c r="Y30" s="39"/>
      <c r="Z30" s="31"/>
    </row>
    <row r="31" spans="1:26" ht="12.75" customHeight="1">
      <c r="A31" s="69"/>
      <c r="B31" s="114"/>
      <c r="D31" s="120"/>
      <c r="E31" s="120"/>
      <c r="F31" s="120"/>
      <c r="G31" s="120"/>
      <c r="H31" s="201"/>
      <c r="I31" s="201"/>
      <c r="J31" s="201"/>
      <c r="K31" s="201"/>
      <c r="L31" s="201"/>
      <c r="M31" s="201"/>
      <c r="N31" s="243"/>
      <c r="O31" s="243"/>
      <c r="P31" s="157"/>
      <c r="Q31" s="117"/>
      <c r="R31" s="62"/>
      <c r="S31" s="221">
        <v>110</v>
      </c>
      <c r="T31" s="317">
        <v>115</v>
      </c>
      <c r="U31" s="318"/>
      <c r="V31" s="222">
        <v>122</v>
      </c>
      <c r="W31" s="222">
        <v>130</v>
      </c>
      <c r="X31" s="223">
        <v>110</v>
      </c>
      <c r="Y31" s="47"/>
      <c r="Z31" s="31"/>
    </row>
    <row r="32" spans="1:73" s="60" customFormat="1" ht="12.75" customHeight="1">
      <c r="A32" s="69"/>
      <c r="B32" s="114"/>
      <c r="C32" s="49"/>
      <c r="D32" s="120" t="s">
        <v>153</v>
      </c>
      <c r="E32" s="120"/>
      <c r="F32" s="120"/>
      <c r="G32" s="120"/>
      <c r="H32" s="201"/>
      <c r="I32" s="309"/>
      <c r="J32" s="201"/>
      <c r="K32" s="201"/>
      <c r="L32" s="113"/>
      <c r="M32" s="69"/>
      <c r="N32" s="243"/>
      <c r="O32" s="259">
        <v>55</v>
      </c>
      <c r="P32" s="157">
        <f>SUM(I32*O32)-M27*(I32*O32)</f>
        <v>0</v>
      </c>
      <c r="Q32" s="117"/>
      <c r="R32" s="62"/>
      <c r="S32" s="47"/>
      <c r="T32" s="47"/>
      <c r="U32" s="47"/>
      <c r="V32" s="47"/>
      <c r="W32" s="47"/>
      <c r="X32" s="35"/>
      <c r="Y32" s="29"/>
      <c r="Z32" s="31"/>
      <c r="AA32" s="29"/>
      <c r="AB32" s="2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row>
    <row r="33" spans="1:26" ht="12.75" customHeight="1">
      <c r="A33" s="69"/>
      <c r="B33" s="114"/>
      <c r="C33" s="118"/>
      <c r="D33" s="118"/>
      <c r="E33" s="118"/>
      <c r="F33" s="118"/>
      <c r="G33" s="69"/>
      <c r="H33" s="113"/>
      <c r="I33" s="113"/>
      <c r="J33" s="201"/>
      <c r="K33" s="201"/>
      <c r="L33" s="113"/>
      <c r="M33" s="113"/>
      <c r="N33" s="119"/>
      <c r="O33" s="119"/>
      <c r="P33" s="116"/>
      <c r="Q33" s="117"/>
      <c r="R33" s="62"/>
      <c r="S33" s="224" t="s">
        <v>124</v>
      </c>
      <c r="T33" s="225"/>
      <c r="U33" s="226"/>
      <c r="V33" s="226"/>
      <c r="W33" s="211"/>
      <c r="X33" s="211"/>
      <c r="Y33" s="227"/>
      <c r="Z33" s="32"/>
    </row>
    <row r="34" spans="1:73" s="60" customFormat="1" ht="12.75" customHeight="1">
      <c r="A34" s="69"/>
      <c r="B34" s="69"/>
      <c r="C34" s="69"/>
      <c r="D34" s="120" t="s">
        <v>149</v>
      </c>
      <c r="E34" s="188"/>
      <c r="F34" s="188"/>
      <c r="G34" s="135"/>
      <c r="H34" s="201"/>
      <c r="I34" s="253"/>
      <c r="J34" s="123"/>
      <c r="K34" s="310">
        <f>SUM(I34)/9</f>
        <v>0</v>
      </c>
      <c r="L34" s="156"/>
      <c r="M34" s="156"/>
      <c r="N34" s="49"/>
      <c r="O34" s="136">
        <v>110</v>
      </c>
      <c r="P34" s="157">
        <f>SUM(I34*O34)-M27*(I34*O34)</f>
        <v>0</v>
      </c>
      <c r="Q34" s="123"/>
      <c r="R34" s="50"/>
      <c r="S34" s="213" t="s">
        <v>125</v>
      </c>
      <c r="T34" s="44"/>
      <c r="U34" s="45"/>
      <c r="V34" s="177" t="s">
        <v>130</v>
      </c>
      <c r="W34" s="71"/>
      <c r="X34" s="45"/>
      <c r="Y34" s="212"/>
      <c r="Z34" s="63"/>
      <c r="AA34" s="33"/>
      <c r="AB34" s="2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row>
    <row r="35" spans="1:73" s="60" customFormat="1" ht="12.75" customHeight="1">
      <c r="A35" s="124"/>
      <c r="B35" s="69"/>
      <c r="C35" s="49"/>
      <c r="D35" s="120" t="s">
        <v>99</v>
      </c>
      <c r="E35" s="120"/>
      <c r="F35" s="120"/>
      <c r="G35" s="120"/>
      <c r="H35" s="123"/>
      <c r="I35" s="123"/>
      <c r="J35" s="123"/>
      <c r="K35" s="123"/>
      <c r="L35" s="125"/>
      <c r="M35" s="69"/>
      <c r="O35" s="263">
        <v>160</v>
      </c>
      <c r="P35" s="116">
        <f>TV!$I$10</f>
        <v>0</v>
      </c>
      <c r="Q35" s="117"/>
      <c r="R35" s="64"/>
      <c r="S35" s="213" t="s">
        <v>126</v>
      </c>
      <c r="T35" s="46"/>
      <c r="U35" s="45"/>
      <c r="V35" s="177" t="s">
        <v>132</v>
      </c>
      <c r="W35" s="71"/>
      <c r="X35" s="45"/>
      <c r="Y35" s="212"/>
      <c r="Z35" s="63"/>
      <c r="AA35" s="29"/>
      <c r="AB35" s="33"/>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row>
    <row r="36" spans="1:26" ht="12.75" customHeight="1">
      <c r="A36" s="124"/>
      <c r="B36" s="114"/>
      <c r="C36" s="60"/>
      <c r="D36" s="349" t="s">
        <v>100</v>
      </c>
      <c r="E36" s="349"/>
      <c r="F36" s="122" t="s">
        <v>101</v>
      </c>
      <c r="G36" s="69"/>
      <c r="H36" s="69"/>
      <c r="I36" s="69"/>
      <c r="J36" s="69"/>
      <c r="K36" s="126">
        <f>TV!J15</f>
        <v>0</v>
      </c>
      <c r="L36" s="182" t="s">
        <v>104</v>
      </c>
      <c r="M36" s="60"/>
      <c r="N36" s="127"/>
      <c r="O36" s="262"/>
      <c r="P36" s="128"/>
      <c r="Q36" s="123"/>
      <c r="R36" s="59"/>
      <c r="S36" s="213" t="s">
        <v>127</v>
      </c>
      <c r="T36" s="45"/>
      <c r="U36" s="45"/>
      <c r="V36" s="177" t="s">
        <v>131</v>
      </c>
      <c r="W36" s="71"/>
      <c r="X36" s="178"/>
      <c r="Y36" s="212"/>
      <c r="Z36" s="63"/>
    </row>
    <row r="37" spans="1:26" ht="12.75" customHeight="1">
      <c r="A37" s="121"/>
      <c r="B37" s="114"/>
      <c r="C37" s="60"/>
      <c r="D37" s="349"/>
      <c r="E37" s="349"/>
      <c r="F37" s="122" t="s">
        <v>102</v>
      </c>
      <c r="G37" s="122"/>
      <c r="H37" s="122"/>
      <c r="I37" s="122"/>
      <c r="J37" s="122"/>
      <c r="K37" s="129">
        <f>TV!F2</f>
        <v>0</v>
      </c>
      <c r="L37" s="182" t="s">
        <v>104</v>
      </c>
      <c r="M37" s="198" t="s">
        <v>105</v>
      </c>
      <c r="N37" s="60"/>
      <c r="O37" s="120"/>
      <c r="P37" s="120"/>
      <c r="Q37" s="130"/>
      <c r="R37" s="64"/>
      <c r="S37" s="228" t="s">
        <v>128</v>
      </c>
      <c r="T37" s="229"/>
      <c r="U37" s="230"/>
      <c r="V37" s="210" t="s">
        <v>129</v>
      </c>
      <c r="W37" s="214"/>
      <c r="X37" s="231"/>
      <c r="Y37" s="215"/>
      <c r="Z37" s="63"/>
    </row>
    <row r="38" spans="1:26" ht="12.75" customHeight="1">
      <c r="A38" s="124"/>
      <c r="B38" s="114"/>
      <c r="D38" s="349"/>
      <c r="E38" s="349"/>
      <c r="F38" s="122" t="s">
        <v>103</v>
      </c>
      <c r="G38" s="122"/>
      <c r="H38" s="122"/>
      <c r="I38" s="121"/>
      <c r="J38" s="121"/>
      <c r="K38" s="129">
        <f>TV!I18</f>
        <v>0</v>
      </c>
      <c r="L38" s="182" t="s">
        <v>104</v>
      </c>
      <c r="N38" s="121"/>
      <c r="O38" s="121"/>
      <c r="P38" s="121"/>
      <c r="Q38" s="130"/>
      <c r="R38" s="59"/>
      <c r="S38" s="60"/>
      <c r="T38" s="60"/>
      <c r="U38" s="60"/>
      <c r="V38" s="60"/>
      <c r="W38" s="41"/>
      <c r="X38" s="42"/>
      <c r="Z38" s="63"/>
    </row>
    <row r="39" spans="1:40" s="47" customFormat="1" ht="12.75" customHeight="1">
      <c r="A39" s="69"/>
      <c r="B39" s="114"/>
      <c r="C39" s="49"/>
      <c r="D39" s="120" t="s">
        <v>141</v>
      </c>
      <c r="E39" s="120"/>
      <c r="F39" s="120"/>
      <c r="G39" s="120"/>
      <c r="H39" s="120"/>
      <c r="I39" s="120"/>
      <c r="J39" s="120"/>
      <c r="K39" s="126">
        <f>Area!$I$30+$I$32+I34</f>
        <v>0</v>
      </c>
      <c r="L39" s="131" t="s">
        <v>50</v>
      </c>
      <c r="M39" s="49"/>
      <c r="N39" s="49"/>
      <c r="O39" s="136">
        <v>1</v>
      </c>
      <c r="P39" s="116">
        <f>SUM(O39)*K39</f>
        <v>0</v>
      </c>
      <c r="Q39" s="117"/>
      <c r="R39" s="59"/>
      <c r="S39" s="232" t="s">
        <v>133</v>
      </c>
      <c r="T39" s="233"/>
      <c r="U39" s="233"/>
      <c r="V39" s="233"/>
      <c r="W39" s="226"/>
      <c r="X39" s="218"/>
      <c r="Y39" s="29"/>
      <c r="Z39" s="63"/>
      <c r="AA39" s="29"/>
      <c r="AB39" s="29"/>
      <c r="AC39" s="49"/>
      <c r="AD39" s="49"/>
      <c r="AE39" s="49"/>
      <c r="AF39" s="49"/>
      <c r="AG39" s="49"/>
      <c r="AH39" s="49"/>
      <c r="AI39" s="49"/>
      <c r="AJ39" s="49"/>
      <c r="AK39" s="49"/>
      <c r="AL39" s="49"/>
      <c r="AM39" s="49"/>
      <c r="AN39" s="49"/>
    </row>
    <row r="40" spans="1:40" s="39" customFormat="1" ht="12.75" customHeight="1">
      <c r="A40" s="124"/>
      <c r="B40" s="114"/>
      <c r="C40" s="49"/>
      <c r="D40" s="120" t="s">
        <v>106</v>
      </c>
      <c r="E40" s="120"/>
      <c r="F40" s="120"/>
      <c r="G40" s="120"/>
      <c r="H40" s="120"/>
      <c r="I40" s="120"/>
      <c r="J40" s="120"/>
      <c r="K40" s="126">
        <f>Area!$I$30+$I$32+I34</f>
        <v>0</v>
      </c>
      <c r="L40" s="131" t="s">
        <v>50</v>
      </c>
      <c r="M40" s="314">
        <f>TV!$M$21</f>
        <v>0</v>
      </c>
      <c r="N40" s="315" t="s">
        <v>170</v>
      </c>
      <c r="O40" s="136">
        <v>2.4</v>
      </c>
      <c r="P40" s="116">
        <f>SUM(O40)*K40</f>
        <v>0</v>
      </c>
      <c r="Q40" s="117"/>
      <c r="R40" s="59"/>
      <c r="S40" s="213" t="s">
        <v>134</v>
      </c>
      <c r="T40" s="45"/>
      <c r="U40" s="45"/>
      <c r="V40" s="45"/>
      <c r="W40" s="45"/>
      <c r="X40" s="209"/>
      <c r="Y40" s="29"/>
      <c r="Z40" s="63"/>
      <c r="AA40" s="29"/>
      <c r="AB40" s="29"/>
      <c r="AC40" s="49"/>
      <c r="AD40" s="49"/>
      <c r="AE40" s="49"/>
      <c r="AF40" s="49"/>
      <c r="AG40" s="49"/>
      <c r="AH40" s="49"/>
      <c r="AI40" s="49"/>
      <c r="AJ40" s="49"/>
      <c r="AK40" s="49"/>
      <c r="AL40" s="49"/>
      <c r="AM40" s="49"/>
      <c r="AN40" s="49"/>
    </row>
    <row r="41" spans="1:40" s="47" customFormat="1" ht="12.75" customHeight="1">
      <c r="A41" s="124"/>
      <c r="B41" s="114"/>
      <c r="C41" s="49"/>
      <c r="D41" s="120"/>
      <c r="E41" s="120"/>
      <c r="F41" s="120"/>
      <c r="G41" s="120"/>
      <c r="H41" s="120"/>
      <c r="I41" s="120"/>
      <c r="J41" s="120"/>
      <c r="K41" s="126"/>
      <c r="L41" s="131"/>
      <c r="M41" s="49"/>
      <c r="N41" s="181"/>
      <c r="O41" s="181"/>
      <c r="P41" s="116"/>
      <c r="Q41" s="117"/>
      <c r="R41" s="59"/>
      <c r="S41" s="234" t="s">
        <v>135</v>
      </c>
      <c r="T41" s="176"/>
      <c r="U41" s="197"/>
      <c r="V41" s="197"/>
      <c r="W41" s="197"/>
      <c r="X41" s="235"/>
      <c r="Y41" s="29"/>
      <c r="Z41" s="63"/>
      <c r="AA41" s="31"/>
      <c r="AB41" s="29"/>
      <c r="AC41" s="49"/>
      <c r="AD41" s="49"/>
      <c r="AE41" s="49"/>
      <c r="AF41" s="49"/>
      <c r="AG41" s="49"/>
      <c r="AH41" s="49"/>
      <c r="AI41" s="49"/>
      <c r="AJ41" s="49"/>
      <c r="AK41" s="49"/>
      <c r="AL41" s="49"/>
      <c r="AM41" s="49"/>
      <c r="AN41" s="49"/>
    </row>
    <row r="42" spans="1:40" s="47" customFormat="1" ht="12.75" customHeight="1">
      <c r="A42" s="133"/>
      <c r="B42" s="133"/>
      <c r="C42" s="348"/>
      <c r="D42" s="348"/>
      <c r="E42" s="348"/>
      <c r="F42" s="348"/>
      <c r="G42" s="134"/>
      <c r="H42" s="134"/>
      <c r="I42" s="134"/>
      <c r="J42" s="134"/>
      <c r="K42" s="133"/>
      <c r="L42" s="133"/>
      <c r="M42" s="330" t="s">
        <v>107</v>
      </c>
      <c r="N42" s="330"/>
      <c r="O42" s="330"/>
      <c r="P42" s="119">
        <f>SUM(P30:P40)</f>
        <v>0</v>
      </c>
      <c r="Q42" s="136"/>
      <c r="R42" s="59"/>
      <c r="S42" s="236" t="s">
        <v>136</v>
      </c>
      <c r="T42" s="237"/>
      <c r="U42" s="237"/>
      <c r="V42" s="237"/>
      <c r="W42" s="238"/>
      <c r="X42" s="239"/>
      <c r="Y42" s="29"/>
      <c r="Z42" s="63"/>
      <c r="AA42" s="31"/>
      <c r="AB42" s="31"/>
      <c r="AC42" s="49"/>
      <c r="AD42" s="49"/>
      <c r="AE42" s="49"/>
      <c r="AF42" s="49"/>
      <c r="AG42" s="49"/>
      <c r="AH42" s="49"/>
      <c r="AI42" s="49"/>
      <c r="AJ42" s="49"/>
      <c r="AK42" s="49"/>
      <c r="AL42" s="49"/>
      <c r="AM42" s="49"/>
      <c r="AN42" s="49"/>
    </row>
    <row r="43" spans="1:28" s="47" customFormat="1" ht="12.75" customHeight="1">
      <c r="A43" s="137"/>
      <c r="B43" s="137"/>
      <c r="C43" s="133"/>
      <c r="D43" s="133"/>
      <c r="E43" s="133"/>
      <c r="F43" s="137"/>
      <c r="G43" s="138"/>
      <c r="H43" s="138"/>
      <c r="I43" s="138"/>
      <c r="J43" s="138"/>
      <c r="L43" s="330" t="s">
        <v>116</v>
      </c>
      <c r="M43" s="330"/>
      <c r="N43" s="330"/>
      <c r="O43" s="330"/>
      <c r="P43" s="128">
        <f>SUM(P42)*25%</f>
        <v>0</v>
      </c>
      <c r="Q43" s="122"/>
      <c r="R43" s="59"/>
      <c r="S43" s="65"/>
      <c r="T43" s="65"/>
      <c r="U43" s="65"/>
      <c r="V43" s="65"/>
      <c r="W43" s="65"/>
      <c r="X43" s="65"/>
      <c r="Y43" s="29"/>
      <c r="Z43" s="63"/>
      <c r="AA43" s="31"/>
      <c r="AB43" s="31"/>
    </row>
    <row r="44" spans="1:40" s="60" customFormat="1" ht="12.75" customHeight="1">
      <c r="A44" s="137"/>
      <c r="B44" s="137"/>
      <c r="C44" s="133"/>
      <c r="D44" s="133"/>
      <c r="E44" s="133"/>
      <c r="F44" s="137"/>
      <c r="G44" s="138"/>
      <c r="H44" s="138"/>
      <c r="I44" s="138"/>
      <c r="J44" s="138"/>
      <c r="K44" s="340" t="s">
        <v>172</v>
      </c>
      <c r="L44" s="340"/>
      <c r="M44" s="340"/>
      <c r="N44" s="340"/>
      <c r="O44" s="340"/>
      <c r="P44" s="128">
        <f>SUM(P42-P43)*25%</f>
        <v>0</v>
      </c>
      <c r="Q44" s="122"/>
      <c r="R44" s="59"/>
      <c r="S44" s="245" t="s">
        <v>137</v>
      </c>
      <c r="T44" s="246"/>
      <c r="U44" s="246"/>
      <c r="V44" s="247"/>
      <c r="W44" s="248"/>
      <c r="X44" s="248"/>
      <c r="Y44" s="241"/>
      <c r="Z44" s="63"/>
      <c r="AA44" s="31"/>
      <c r="AB44" s="31"/>
      <c r="AC44" s="39"/>
      <c r="AD44" s="39"/>
      <c r="AE44" s="39"/>
      <c r="AF44" s="39"/>
      <c r="AG44" s="39"/>
      <c r="AH44" s="39"/>
      <c r="AI44" s="39"/>
      <c r="AJ44" s="39"/>
      <c r="AK44" s="39"/>
      <c r="AL44" s="39"/>
      <c r="AM44" s="39"/>
      <c r="AN44" s="39"/>
    </row>
    <row r="45" spans="1:40" s="65" customFormat="1" ht="12.75" customHeight="1">
      <c r="A45" s="133"/>
      <c r="B45" s="133"/>
      <c r="C45" s="133"/>
      <c r="D45" s="133"/>
      <c r="E45" s="133"/>
      <c r="F45" s="133"/>
      <c r="I45" s="340" t="s">
        <v>113</v>
      </c>
      <c r="J45" s="340"/>
      <c r="K45" s="340"/>
      <c r="L45" s="340"/>
      <c r="M45" s="340"/>
      <c r="N45" s="340"/>
      <c r="O45" s="340"/>
      <c r="P45" s="128">
        <f>SUM(P42)-P43-P44</f>
        <v>0</v>
      </c>
      <c r="Q45" s="136"/>
      <c r="R45" s="59"/>
      <c r="S45" s="249" t="s">
        <v>142</v>
      </c>
      <c r="T45" s="250"/>
      <c r="U45" s="250"/>
      <c r="V45" s="240"/>
      <c r="W45" s="251"/>
      <c r="X45" s="251"/>
      <c r="Y45" s="242"/>
      <c r="Z45" s="63"/>
      <c r="AA45" s="31"/>
      <c r="AB45" s="31"/>
      <c r="AC45" s="47"/>
      <c r="AD45" s="47"/>
      <c r="AE45" s="47"/>
      <c r="AF45" s="47"/>
      <c r="AG45" s="47"/>
      <c r="AH45" s="47"/>
      <c r="AI45" s="47"/>
      <c r="AJ45" s="47"/>
      <c r="AK45" s="47"/>
      <c r="AL45" s="47"/>
      <c r="AM45" s="47"/>
      <c r="AN45" s="47"/>
    </row>
    <row r="46" spans="1:40" s="65" customFormat="1" ht="12.75" customHeight="1">
      <c r="A46" s="121"/>
      <c r="B46" s="121"/>
      <c r="C46" s="121"/>
      <c r="D46" s="121"/>
      <c r="E46" s="121"/>
      <c r="F46" s="121"/>
      <c r="G46" s="121"/>
      <c r="H46" s="121"/>
      <c r="I46" s="121"/>
      <c r="J46" s="121"/>
      <c r="K46" s="121"/>
      <c r="L46" s="121"/>
      <c r="M46" s="121"/>
      <c r="N46" s="121"/>
      <c r="O46" s="121"/>
      <c r="P46" s="121"/>
      <c r="Q46" s="123"/>
      <c r="R46" s="59"/>
      <c r="Z46" s="63"/>
      <c r="AA46" s="32"/>
      <c r="AB46" s="31"/>
      <c r="AC46" s="47"/>
      <c r="AD46" s="47"/>
      <c r="AE46" s="47"/>
      <c r="AF46" s="47"/>
      <c r="AG46" s="47"/>
      <c r="AH46" s="47"/>
      <c r="AI46" s="47"/>
      <c r="AJ46" s="47"/>
      <c r="AK46" s="47"/>
      <c r="AL46" s="47"/>
      <c r="AM46" s="47"/>
      <c r="AN46" s="47"/>
    </row>
    <row r="47" spans="1:40" s="65" customFormat="1" ht="12.75" customHeight="1">
      <c r="A47" s="96"/>
      <c r="B47" s="355" t="s">
        <v>168</v>
      </c>
      <c r="C47" s="355"/>
      <c r="D47" s="355"/>
      <c r="E47" s="355"/>
      <c r="F47" s="355"/>
      <c r="G47" s="355"/>
      <c r="H47" s="355"/>
      <c r="I47" s="355"/>
      <c r="J47" s="355"/>
      <c r="K47" s="355"/>
      <c r="L47" s="355"/>
      <c r="M47" s="355"/>
      <c r="N47" s="355"/>
      <c r="O47" s="355"/>
      <c r="P47" s="355"/>
      <c r="Q47" s="97"/>
      <c r="R47" s="59"/>
      <c r="Z47" s="63"/>
      <c r="AA47" s="63"/>
      <c r="AB47" s="32"/>
      <c r="AC47" s="47"/>
      <c r="AD47" s="47"/>
      <c r="AE47" s="47"/>
      <c r="AF47" s="47"/>
      <c r="AG47" s="47"/>
      <c r="AH47" s="47"/>
      <c r="AI47" s="47"/>
      <c r="AJ47" s="47"/>
      <c r="AK47" s="47"/>
      <c r="AL47" s="47"/>
      <c r="AM47" s="47"/>
      <c r="AN47" s="47"/>
    </row>
    <row r="48" spans="1:40" s="65" customFormat="1" ht="12.75" customHeight="1">
      <c r="A48" s="95"/>
      <c r="B48" s="345" t="s">
        <v>163</v>
      </c>
      <c r="C48" s="346"/>
      <c r="D48" s="346"/>
      <c r="E48" s="346"/>
      <c r="F48" s="346"/>
      <c r="G48" s="346"/>
      <c r="H48" s="346"/>
      <c r="I48" s="346"/>
      <c r="J48" s="346"/>
      <c r="K48" s="346"/>
      <c r="L48" s="346"/>
      <c r="M48" s="346"/>
      <c r="N48" s="346"/>
      <c r="O48" s="346"/>
      <c r="P48" s="347"/>
      <c r="Q48" s="98"/>
      <c r="R48" s="59"/>
      <c r="Z48" s="63"/>
      <c r="AA48" s="63"/>
      <c r="AB48" s="63"/>
      <c r="AC48" s="60"/>
      <c r="AD48" s="60"/>
      <c r="AE48" s="60"/>
      <c r="AF48" s="60"/>
      <c r="AG48" s="60"/>
      <c r="AH48" s="60"/>
      <c r="AI48" s="60"/>
      <c r="AJ48" s="60"/>
      <c r="AK48" s="60"/>
      <c r="AL48" s="60"/>
      <c r="AM48" s="60"/>
      <c r="AN48" s="60"/>
    </row>
    <row r="49" spans="1:28" s="65" customFormat="1" ht="12.75" customHeight="1">
      <c r="A49" s="95"/>
      <c r="B49" s="143"/>
      <c r="C49" s="99" t="s">
        <v>108</v>
      </c>
      <c r="D49" s="99"/>
      <c r="E49" s="99"/>
      <c r="F49" s="99"/>
      <c r="G49" s="99"/>
      <c r="H49" s="99"/>
      <c r="I49" s="99"/>
      <c r="J49" s="99"/>
      <c r="K49" s="99"/>
      <c r="L49" s="99"/>
      <c r="M49" s="99"/>
      <c r="N49" s="99"/>
      <c r="O49" s="99"/>
      <c r="P49" s="144"/>
      <c r="Q49" s="100"/>
      <c r="R49" s="64"/>
      <c r="Z49" s="63"/>
      <c r="AA49" s="63"/>
      <c r="AB49" s="63"/>
    </row>
    <row r="50" spans="1:28" s="65" customFormat="1" ht="12.75" customHeight="1">
      <c r="A50" s="95"/>
      <c r="B50" s="145"/>
      <c r="C50" s="341" t="s">
        <v>109</v>
      </c>
      <c r="D50" s="341"/>
      <c r="E50" s="341"/>
      <c r="F50" s="341"/>
      <c r="G50" s="341"/>
      <c r="H50" s="341"/>
      <c r="I50" s="341"/>
      <c r="J50" s="341"/>
      <c r="K50" s="341"/>
      <c r="L50" s="341"/>
      <c r="M50" s="341"/>
      <c r="N50" s="341"/>
      <c r="O50" s="341"/>
      <c r="P50" s="342"/>
      <c r="Q50" s="100"/>
      <c r="R50" s="189"/>
      <c r="Z50" s="63"/>
      <c r="AA50" s="63"/>
      <c r="AB50" s="63"/>
    </row>
    <row r="51" spans="1:28" s="65" customFormat="1" ht="12.75" customHeight="1">
      <c r="A51" s="95"/>
      <c r="B51" s="145"/>
      <c r="C51" s="338" t="s">
        <v>21</v>
      </c>
      <c r="D51" s="338"/>
      <c r="E51" s="338"/>
      <c r="F51" s="338"/>
      <c r="G51" s="338"/>
      <c r="H51" s="338"/>
      <c r="I51" s="338"/>
      <c r="J51" s="338"/>
      <c r="K51" s="338"/>
      <c r="L51" s="338"/>
      <c r="M51" s="338"/>
      <c r="N51" s="338"/>
      <c r="O51" s="338"/>
      <c r="P51" s="339"/>
      <c r="Q51" s="100"/>
      <c r="R51" s="189"/>
      <c r="X51" s="43"/>
      <c r="Y51" s="29"/>
      <c r="Z51" s="193"/>
      <c r="AA51" s="63"/>
      <c r="AB51" s="63"/>
    </row>
    <row r="52" spans="1:28" s="65" customFormat="1" ht="9.75" customHeight="1">
      <c r="A52" s="95"/>
      <c r="B52" s="146"/>
      <c r="C52" s="336" t="s">
        <v>22</v>
      </c>
      <c r="D52" s="336"/>
      <c r="E52" s="336"/>
      <c r="F52" s="336"/>
      <c r="G52" s="336"/>
      <c r="H52" s="336"/>
      <c r="I52" s="336"/>
      <c r="J52" s="336"/>
      <c r="K52" s="336"/>
      <c r="L52" s="336"/>
      <c r="M52" s="336"/>
      <c r="N52" s="336"/>
      <c r="O52" s="336"/>
      <c r="P52" s="337"/>
      <c r="Q52" s="100"/>
      <c r="R52" s="63"/>
      <c r="S52" s="190"/>
      <c r="T52" s="190"/>
      <c r="U52" s="190"/>
      <c r="V52" s="190"/>
      <c r="W52" s="192"/>
      <c r="X52" s="192"/>
      <c r="Y52" s="193"/>
      <c r="Z52" s="193"/>
      <c r="AA52" s="63"/>
      <c r="AB52" s="63"/>
    </row>
    <row r="53" spans="2:28" s="65" customFormat="1" ht="12.75" customHeight="1">
      <c r="B53" s="343" t="s">
        <v>155</v>
      </c>
      <c r="C53" s="343"/>
      <c r="D53" s="343"/>
      <c r="E53" s="343"/>
      <c r="F53" s="343"/>
      <c r="G53" s="343"/>
      <c r="H53" s="343"/>
      <c r="I53" s="343"/>
      <c r="J53" s="343"/>
      <c r="K53" s="343"/>
      <c r="L53" s="343"/>
      <c r="M53" s="343"/>
      <c r="N53" s="343"/>
      <c r="O53" s="343"/>
      <c r="P53" s="343"/>
      <c r="Q53" s="98"/>
      <c r="R53" s="63"/>
      <c r="S53" s="35"/>
      <c r="T53" s="35"/>
      <c r="U53" s="35"/>
      <c r="V53" s="35"/>
      <c r="W53" s="35"/>
      <c r="X53" s="35"/>
      <c r="Y53" s="29"/>
      <c r="Z53" s="63"/>
      <c r="AA53" s="63"/>
      <c r="AB53" s="63"/>
    </row>
    <row r="54" spans="1:28" s="65" customFormat="1" ht="12" customHeight="1">
      <c r="A54" s="101"/>
      <c r="B54" s="343"/>
      <c r="C54" s="343"/>
      <c r="D54" s="343"/>
      <c r="E54" s="343"/>
      <c r="F54" s="343"/>
      <c r="G54" s="343"/>
      <c r="H54" s="343"/>
      <c r="I54" s="343"/>
      <c r="J54" s="343"/>
      <c r="K54" s="343"/>
      <c r="L54" s="343"/>
      <c r="M54" s="343"/>
      <c r="N54" s="343"/>
      <c r="O54" s="343"/>
      <c r="P54" s="343"/>
      <c r="Q54" s="98"/>
      <c r="R54" s="63"/>
      <c r="S54" s="35"/>
      <c r="T54" s="35"/>
      <c r="U54" s="35"/>
      <c r="V54" s="35"/>
      <c r="W54" s="35"/>
      <c r="X54" s="35"/>
      <c r="Y54" s="29"/>
      <c r="Z54" s="63"/>
      <c r="AA54" s="63"/>
      <c r="AB54" s="63"/>
    </row>
    <row r="55" spans="1:28" s="65" customFormat="1" ht="12" customHeight="1">
      <c r="A55" s="101"/>
      <c r="B55" s="343"/>
      <c r="C55" s="343"/>
      <c r="D55" s="343"/>
      <c r="E55" s="343"/>
      <c r="F55" s="343"/>
      <c r="G55" s="343"/>
      <c r="H55" s="343"/>
      <c r="I55" s="343"/>
      <c r="J55" s="343"/>
      <c r="K55" s="343"/>
      <c r="L55" s="343"/>
      <c r="M55" s="343"/>
      <c r="N55" s="343"/>
      <c r="O55" s="343"/>
      <c r="P55" s="343"/>
      <c r="Q55" s="98"/>
      <c r="R55" s="63"/>
      <c r="S55" s="35"/>
      <c r="T55" s="35"/>
      <c r="U55" s="35"/>
      <c r="V55" s="35"/>
      <c r="W55" s="35"/>
      <c r="X55" s="35"/>
      <c r="Y55" s="29"/>
      <c r="Z55" s="63"/>
      <c r="AA55" s="63"/>
      <c r="AB55" s="63"/>
    </row>
    <row r="56" spans="1:28" s="65" customFormat="1" ht="12" customHeight="1">
      <c r="A56" s="101"/>
      <c r="B56" s="343"/>
      <c r="C56" s="343"/>
      <c r="D56" s="343"/>
      <c r="E56" s="343"/>
      <c r="F56" s="343"/>
      <c r="G56" s="343"/>
      <c r="H56" s="343"/>
      <c r="I56" s="343"/>
      <c r="J56" s="343"/>
      <c r="K56" s="343"/>
      <c r="L56" s="343"/>
      <c r="M56" s="343"/>
      <c r="N56" s="343"/>
      <c r="O56" s="343"/>
      <c r="P56" s="343"/>
      <c r="Q56" s="98"/>
      <c r="R56" s="63"/>
      <c r="S56" s="35"/>
      <c r="T56" s="35"/>
      <c r="U56" s="35"/>
      <c r="V56" s="35"/>
      <c r="W56" s="35"/>
      <c r="X56" s="35"/>
      <c r="Y56" s="29"/>
      <c r="Z56" s="63"/>
      <c r="AA56" s="63"/>
      <c r="AB56" s="63"/>
    </row>
    <row r="57" spans="1:28" s="65" customFormat="1" ht="12" customHeight="1">
      <c r="A57" s="255"/>
      <c r="B57" s="343"/>
      <c r="C57" s="343"/>
      <c r="D57" s="343"/>
      <c r="E57" s="343"/>
      <c r="F57" s="343"/>
      <c r="G57" s="343"/>
      <c r="H57" s="343"/>
      <c r="I57" s="343"/>
      <c r="J57" s="343"/>
      <c r="K57" s="343"/>
      <c r="L57" s="343"/>
      <c r="M57" s="343"/>
      <c r="N57" s="343"/>
      <c r="O57" s="343"/>
      <c r="P57" s="343"/>
      <c r="Q57" s="256"/>
      <c r="R57" s="63"/>
      <c r="S57" s="35"/>
      <c r="T57" s="35"/>
      <c r="U57" s="35"/>
      <c r="V57" s="35"/>
      <c r="W57" s="35"/>
      <c r="X57" s="35"/>
      <c r="Y57" s="29"/>
      <c r="Z57" s="63"/>
      <c r="AA57" s="63"/>
      <c r="AB57" s="63"/>
    </row>
    <row r="58" spans="1:28" s="65" customFormat="1" ht="12" customHeight="1">
      <c r="A58" s="255"/>
      <c r="B58" s="343"/>
      <c r="C58" s="343"/>
      <c r="D58" s="343"/>
      <c r="E58" s="343"/>
      <c r="F58" s="343"/>
      <c r="G58" s="343"/>
      <c r="H58" s="343"/>
      <c r="I58" s="343"/>
      <c r="J58" s="343"/>
      <c r="K58" s="343"/>
      <c r="L58" s="343"/>
      <c r="M58" s="343"/>
      <c r="N58" s="343"/>
      <c r="O58" s="343"/>
      <c r="P58" s="343"/>
      <c r="Q58" s="256"/>
      <c r="R58" s="63"/>
      <c r="S58" s="35"/>
      <c r="T58" s="35"/>
      <c r="U58" s="35"/>
      <c r="V58" s="35"/>
      <c r="W58" s="35"/>
      <c r="X58" s="35"/>
      <c r="Y58" s="29"/>
      <c r="Z58" s="63"/>
      <c r="AA58" s="63"/>
      <c r="AB58" s="63"/>
    </row>
    <row r="59" spans="1:28" s="65" customFormat="1" ht="12" customHeight="1">
      <c r="A59" s="102"/>
      <c r="B59" s="362" t="s">
        <v>157</v>
      </c>
      <c r="C59" s="362"/>
      <c r="D59" s="362"/>
      <c r="E59" s="362"/>
      <c r="F59" s="362"/>
      <c r="G59" s="362"/>
      <c r="H59" s="362"/>
      <c r="I59" s="362"/>
      <c r="J59" s="362"/>
      <c r="K59" s="362"/>
      <c r="L59" s="362"/>
      <c r="M59" s="362"/>
      <c r="N59" s="362"/>
      <c r="O59" s="362"/>
      <c r="P59" s="362"/>
      <c r="Q59" s="100"/>
      <c r="R59" s="63"/>
      <c r="S59" s="35"/>
      <c r="T59" s="35"/>
      <c r="U59" s="35"/>
      <c r="V59" s="35"/>
      <c r="W59" s="35"/>
      <c r="X59" s="35"/>
      <c r="Y59" s="29"/>
      <c r="Z59" s="63"/>
      <c r="AA59" s="63"/>
      <c r="AB59" s="63"/>
    </row>
    <row r="60" spans="1:28" s="65" customFormat="1" ht="12" customHeight="1">
      <c r="A60" s="102"/>
      <c r="B60" s="102"/>
      <c r="C60" s="102"/>
      <c r="D60" s="102"/>
      <c r="E60" s="102"/>
      <c r="F60" s="102"/>
      <c r="G60" s="102"/>
      <c r="H60" s="102"/>
      <c r="I60" s="102"/>
      <c r="J60" s="102"/>
      <c r="K60" s="102"/>
      <c r="L60" s="102"/>
      <c r="M60" s="102"/>
      <c r="N60" s="102"/>
      <c r="O60" s="102"/>
      <c r="P60" s="102"/>
      <c r="Q60" s="102"/>
      <c r="R60" s="63"/>
      <c r="S60" s="35"/>
      <c r="T60" s="35"/>
      <c r="U60" s="35"/>
      <c r="V60" s="35"/>
      <c r="W60" s="35"/>
      <c r="X60" s="35"/>
      <c r="Y60" s="29"/>
      <c r="Z60" s="63"/>
      <c r="AA60" s="63"/>
      <c r="AB60" s="63"/>
    </row>
    <row r="61" spans="1:28" s="65" customFormat="1" ht="12.75" customHeight="1">
      <c r="A61" s="103"/>
      <c r="B61" s="196"/>
      <c r="C61" s="196"/>
      <c r="D61" s="196"/>
      <c r="E61" s="196"/>
      <c r="F61" s="196"/>
      <c r="G61" s="196"/>
      <c r="H61" s="196"/>
      <c r="I61" s="196"/>
      <c r="J61" s="196"/>
      <c r="K61" s="196"/>
      <c r="L61" s="196"/>
      <c r="M61" s="196"/>
      <c r="N61" s="196"/>
      <c r="O61" s="196"/>
      <c r="P61" s="196"/>
      <c r="Q61" s="100"/>
      <c r="R61" s="63"/>
      <c r="S61" s="35"/>
      <c r="T61" s="35"/>
      <c r="U61" s="35"/>
      <c r="V61" s="35"/>
      <c r="W61" s="35"/>
      <c r="X61" s="35"/>
      <c r="Y61" s="29"/>
      <c r="Z61" s="63"/>
      <c r="AA61" s="63"/>
      <c r="AB61" s="63"/>
    </row>
    <row r="62" spans="1:28" s="65" customFormat="1" ht="12.75" customHeight="1">
      <c r="A62" s="192"/>
      <c r="B62" s="192"/>
      <c r="C62" s="192" t="s">
        <v>114</v>
      </c>
      <c r="D62" s="192"/>
      <c r="E62" s="331"/>
      <c r="F62" s="331"/>
      <c r="G62" s="331"/>
      <c r="H62" s="331"/>
      <c r="I62" s="331"/>
      <c r="J62" s="331"/>
      <c r="K62" s="331"/>
      <c r="L62" s="195" t="s">
        <v>115</v>
      </c>
      <c r="M62" s="331"/>
      <c r="N62" s="331"/>
      <c r="O62" s="331"/>
      <c r="P62" s="192"/>
      <c r="Q62" s="194"/>
      <c r="R62" s="63"/>
      <c r="S62" s="35"/>
      <c r="T62" s="35"/>
      <c r="U62" s="35"/>
      <c r="V62" s="35"/>
      <c r="W62" s="35"/>
      <c r="X62" s="35"/>
      <c r="Y62" s="29"/>
      <c r="Z62" s="63"/>
      <c r="AA62" s="63"/>
      <c r="AB62" s="63"/>
    </row>
    <row r="63" spans="1:28" s="65" customFormat="1" ht="12.75" customHeight="1">
      <c r="A63" s="102"/>
      <c r="B63" s="191"/>
      <c r="R63" s="63"/>
      <c r="S63" s="35"/>
      <c r="T63" s="35"/>
      <c r="U63" s="35"/>
      <c r="V63" s="35"/>
      <c r="W63" s="35"/>
      <c r="X63" s="35"/>
      <c r="Y63" s="29"/>
      <c r="Z63" s="63"/>
      <c r="AA63" s="63"/>
      <c r="AB63" s="63"/>
    </row>
    <row r="64" spans="18:28" s="65" customFormat="1" ht="12.75" customHeight="1">
      <c r="R64" s="63"/>
      <c r="S64" s="35"/>
      <c r="T64" s="35"/>
      <c r="U64" s="35"/>
      <c r="V64" s="35"/>
      <c r="W64" s="35"/>
      <c r="X64" s="35"/>
      <c r="Y64" s="29"/>
      <c r="Z64" s="63"/>
      <c r="AA64" s="63"/>
      <c r="AB64" s="63"/>
    </row>
    <row r="65" spans="18:28" s="65" customFormat="1" ht="12.75" customHeight="1">
      <c r="R65" s="63"/>
      <c r="S65" s="35"/>
      <c r="T65" s="35"/>
      <c r="U65" s="35"/>
      <c r="V65" s="35"/>
      <c r="W65" s="35"/>
      <c r="X65" s="35"/>
      <c r="Y65" s="29"/>
      <c r="Z65" s="63"/>
      <c r="AA65" s="63"/>
      <c r="AB65" s="63"/>
    </row>
    <row r="66" spans="18:28" s="65" customFormat="1" ht="12">
      <c r="R66" s="63"/>
      <c r="S66" s="35"/>
      <c r="T66" s="35"/>
      <c r="U66" s="35"/>
      <c r="V66" s="35"/>
      <c r="W66" s="35"/>
      <c r="X66" s="35"/>
      <c r="Y66" s="29"/>
      <c r="Z66" s="63"/>
      <c r="AA66" s="63"/>
      <c r="AB66" s="63"/>
    </row>
    <row r="67" spans="18:28" s="65" customFormat="1" ht="12">
      <c r="R67" s="63"/>
      <c r="S67" s="35"/>
      <c r="T67" s="35"/>
      <c r="U67" s="35"/>
      <c r="V67" s="35"/>
      <c r="W67" s="35"/>
      <c r="X67" s="35"/>
      <c r="Y67" s="29"/>
      <c r="Z67" s="63"/>
      <c r="AA67" s="63"/>
      <c r="AB67" s="63"/>
    </row>
    <row r="68" spans="18:28" s="65" customFormat="1" ht="12">
      <c r="R68" s="63"/>
      <c r="S68" s="35"/>
      <c r="T68" s="35"/>
      <c r="U68" s="35"/>
      <c r="V68" s="35"/>
      <c r="W68" s="35"/>
      <c r="X68" s="35"/>
      <c r="Y68" s="29"/>
      <c r="Z68" s="63"/>
      <c r="AA68" s="63"/>
      <c r="AB68" s="63"/>
    </row>
    <row r="69" spans="18:28" s="65" customFormat="1" ht="12">
      <c r="R69" s="63"/>
      <c r="S69" s="35"/>
      <c r="T69" s="35"/>
      <c r="U69" s="35"/>
      <c r="V69" s="35"/>
      <c r="W69" s="35"/>
      <c r="X69" s="35"/>
      <c r="Y69" s="29"/>
      <c r="Z69" s="63"/>
      <c r="AA69" s="63"/>
      <c r="AB69" s="63"/>
    </row>
    <row r="70" spans="18:28" s="65" customFormat="1" ht="12">
      <c r="R70" s="63"/>
      <c r="S70" s="35"/>
      <c r="T70" s="35"/>
      <c r="U70" s="35"/>
      <c r="V70" s="35"/>
      <c r="W70" s="35"/>
      <c r="X70" s="35"/>
      <c r="Y70" s="29"/>
      <c r="Z70" s="63"/>
      <c r="AA70" s="63"/>
      <c r="AB70" s="63"/>
    </row>
    <row r="71" spans="18:28" s="65" customFormat="1" ht="12">
      <c r="R71" s="63"/>
      <c r="S71" s="35"/>
      <c r="T71" s="35"/>
      <c r="U71" s="35"/>
      <c r="V71" s="35"/>
      <c r="W71" s="35"/>
      <c r="X71" s="35"/>
      <c r="Y71" s="29"/>
      <c r="Z71" s="63"/>
      <c r="AA71" s="63"/>
      <c r="AB71" s="63"/>
    </row>
    <row r="72" spans="18:28" s="65" customFormat="1" ht="12">
      <c r="R72" s="63"/>
      <c r="S72" s="35"/>
      <c r="T72" s="35"/>
      <c r="U72" s="35"/>
      <c r="V72" s="35"/>
      <c r="W72" s="35"/>
      <c r="X72" s="35"/>
      <c r="Y72" s="29"/>
      <c r="Z72" s="63"/>
      <c r="AA72" s="63"/>
      <c r="AB72" s="63"/>
    </row>
    <row r="73" spans="18:28" s="65" customFormat="1" ht="12">
      <c r="R73" s="63"/>
      <c r="S73" s="35"/>
      <c r="T73" s="35"/>
      <c r="U73" s="35"/>
      <c r="V73" s="35"/>
      <c r="W73" s="35"/>
      <c r="X73" s="35"/>
      <c r="Y73" s="29"/>
      <c r="Z73" s="63"/>
      <c r="AA73" s="63"/>
      <c r="AB73" s="63"/>
    </row>
    <row r="74" spans="18:28" s="65" customFormat="1" ht="12">
      <c r="R74" s="63"/>
      <c r="S74" s="35"/>
      <c r="T74" s="35"/>
      <c r="U74" s="35"/>
      <c r="V74" s="35"/>
      <c r="W74" s="35"/>
      <c r="X74" s="35"/>
      <c r="Y74" s="29"/>
      <c r="Z74" s="63"/>
      <c r="AA74" s="63"/>
      <c r="AB74" s="63"/>
    </row>
    <row r="75" spans="18:28" s="65" customFormat="1" ht="12">
      <c r="R75" s="63"/>
      <c r="S75" s="35"/>
      <c r="T75" s="35"/>
      <c r="U75" s="35"/>
      <c r="V75" s="35"/>
      <c r="W75" s="35"/>
      <c r="X75" s="35"/>
      <c r="Y75" s="29"/>
      <c r="Z75" s="63"/>
      <c r="AA75" s="63"/>
      <c r="AB75" s="63"/>
    </row>
    <row r="76" spans="18:28" s="65" customFormat="1" ht="12">
      <c r="R76" s="63"/>
      <c r="S76" s="35"/>
      <c r="T76" s="35"/>
      <c r="U76" s="35"/>
      <c r="V76" s="35"/>
      <c r="W76" s="35"/>
      <c r="X76" s="35"/>
      <c r="Y76" s="29"/>
      <c r="Z76" s="63"/>
      <c r="AA76" s="63"/>
      <c r="AB76" s="63"/>
    </row>
    <row r="77" spans="18:28" s="65" customFormat="1" ht="12">
      <c r="R77" s="63"/>
      <c r="S77" s="35"/>
      <c r="T77" s="35"/>
      <c r="U77" s="35"/>
      <c r="V77" s="35"/>
      <c r="W77" s="35"/>
      <c r="X77" s="35"/>
      <c r="Y77" s="29"/>
      <c r="Z77" s="63"/>
      <c r="AA77" s="63"/>
      <c r="AB77" s="63"/>
    </row>
    <row r="78" spans="18:28" s="65" customFormat="1" ht="12">
      <c r="R78" s="63"/>
      <c r="S78" s="35"/>
      <c r="T78" s="35"/>
      <c r="U78" s="35"/>
      <c r="V78" s="35"/>
      <c r="W78" s="35"/>
      <c r="X78" s="35"/>
      <c r="Y78" s="29"/>
      <c r="Z78" s="63"/>
      <c r="AA78" s="63"/>
      <c r="AB78" s="63"/>
    </row>
    <row r="79" spans="18:28" s="65" customFormat="1" ht="12">
      <c r="R79" s="63"/>
      <c r="S79" s="35"/>
      <c r="T79" s="35"/>
      <c r="U79" s="35"/>
      <c r="V79" s="35"/>
      <c r="W79" s="35"/>
      <c r="X79" s="35"/>
      <c r="Y79" s="29"/>
      <c r="Z79" s="63"/>
      <c r="AA79" s="63"/>
      <c r="AB79" s="63"/>
    </row>
    <row r="80" spans="18:28" s="65" customFormat="1" ht="12">
      <c r="R80" s="63"/>
      <c r="S80" s="35"/>
      <c r="T80" s="35"/>
      <c r="U80" s="35"/>
      <c r="V80" s="35"/>
      <c r="W80" s="35"/>
      <c r="X80" s="35"/>
      <c r="Y80" s="29"/>
      <c r="Z80" s="63"/>
      <c r="AA80" s="63"/>
      <c r="AB80" s="63"/>
    </row>
    <row r="81" spans="18:28" s="65" customFormat="1" ht="12">
      <c r="R81" s="63"/>
      <c r="S81" s="35"/>
      <c r="T81" s="35"/>
      <c r="U81" s="35"/>
      <c r="V81" s="35"/>
      <c r="W81" s="35"/>
      <c r="X81" s="35"/>
      <c r="Y81" s="29"/>
      <c r="Z81" s="63"/>
      <c r="AA81" s="63"/>
      <c r="AB81" s="63"/>
    </row>
    <row r="82" spans="18:28" s="65" customFormat="1" ht="12">
      <c r="R82" s="63"/>
      <c r="S82" s="35"/>
      <c r="T82" s="35"/>
      <c r="U82" s="35"/>
      <c r="V82" s="35"/>
      <c r="W82" s="35"/>
      <c r="X82" s="35"/>
      <c r="Y82" s="29"/>
      <c r="Z82" s="63"/>
      <c r="AA82" s="63"/>
      <c r="AB82" s="63"/>
    </row>
    <row r="83" spans="18:28" s="65" customFormat="1" ht="12">
      <c r="R83" s="63"/>
      <c r="S83" s="35"/>
      <c r="T83" s="35"/>
      <c r="U83" s="35"/>
      <c r="V83" s="35"/>
      <c r="W83" s="35"/>
      <c r="X83" s="35"/>
      <c r="Y83" s="29"/>
      <c r="Z83" s="63"/>
      <c r="AA83" s="63"/>
      <c r="AB83" s="63"/>
    </row>
    <row r="84" spans="18:28" s="65" customFormat="1" ht="12">
      <c r="R84" s="63"/>
      <c r="S84" s="35"/>
      <c r="T84" s="35"/>
      <c r="U84" s="35"/>
      <c r="V84" s="35"/>
      <c r="W84" s="35"/>
      <c r="X84" s="35"/>
      <c r="Y84" s="29"/>
      <c r="Z84" s="63"/>
      <c r="AA84" s="63"/>
      <c r="AB84" s="63"/>
    </row>
    <row r="85" spans="18:28" s="65" customFormat="1" ht="12">
      <c r="R85" s="63"/>
      <c r="S85" s="35"/>
      <c r="T85" s="35"/>
      <c r="U85" s="35"/>
      <c r="V85" s="35"/>
      <c r="W85" s="35"/>
      <c r="X85" s="35"/>
      <c r="Y85" s="29"/>
      <c r="Z85" s="63"/>
      <c r="AA85" s="63"/>
      <c r="AB85" s="63"/>
    </row>
    <row r="86" spans="18:28" s="65" customFormat="1" ht="12">
      <c r="R86" s="63"/>
      <c r="S86" s="35"/>
      <c r="T86" s="35"/>
      <c r="U86" s="35"/>
      <c r="V86" s="35"/>
      <c r="W86" s="35"/>
      <c r="X86" s="35"/>
      <c r="Y86" s="29"/>
      <c r="Z86" s="63"/>
      <c r="AA86" s="63"/>
      <c r="AB86" s="63"/>
    </row>
    <row r="87" spans="18:28" s="65" customFormat="1" ht="12">
      <c r="R87" s="63"/>
      <c r="S87" s="35"/>
      <c r="T87" s="35"/>
      <c r="U87" s="35"/>
      <c r="V87" s="35"/>
      <c r="W87" s="35"/>
      <c r="X87" s="35"/>
      <c r="Y87" s="29"/>
      <c r="Z87" s="63"/>
      <c r="AA87" s="63"/>
      <c r="AB87" s="63"/>
    </row>
    <row r="88" spans="18:28" s="65" customFormat="1" ht="12">
      <c r="R88" s="63"/>
      <c r="S88" s="35"/>
      <c r="T88" s="35"/>
      <c r="U88" s="35"/>
      <c r="V88" s="35"/>
      <c r="W88" s="35"/>
      <c r="X88" s="35"/>
      <c r="Y88" s="29"/>
      <c r="Z88" s="63"/>
      <c r="AA88" s="63"/>
      <c r="AB88" s="63"/>
    </row>
    <row r="89" spans="18:28" s="65" customFormat="1" ht="12">
      <c r="R89" s="63"/>
      <c r="S89" s="35"/>
      <c r="T89" s="35"/>
      <c r="U89" s="35"/>
      <c r="V89" s="35"/>
      <c r="W89" s="35"/>
      <c r="X89" s="35"/>
      <c r="Y89" s="29"/>
      <c r="Z89" s="63"/>
      <c r="AA89" s="63"/>
      <c r="AB89" s="63"/>
    </row>
    <row r="90" spans="18:28" s="65" customFormat="1" ht="12">
      <c r="R90" s="63"/>
      <c r="S90" s="35"/>
      <c r="T90" s="35"/>
      <c r="U90" s="35"/>
      <c r="V90" s="35"/>
      <c r="W90" s="35"/>
      <c r="X90" s="35"/>
      <c r="Y90" s="29"/>
      <c r="Z90" s="63"/>
      <c r="AA90" s="63"/>
      <c r="AB90" s="63"/>
    </row>
    <row r="91" spans="18:28" s="65" customFormat="1" ht="12">
      <c r="R91" s="63"/>
      <c r="S91" s="35"/>
      <c r="T91" s="35"/>
      <c r="U91" s="35"/>
      <c r="V91" s="35"/>
      <c r="W91" s="35"/>
      <c r="X91" s="35"/>
      <c r="Y91" s="29"/>
      <c r="Z91" s="63"/>
      <c r="AA91" s="63"/>
      <c r="AB91" s="63"/>
    </row>
    <row r="92" spans="18:28" s="65" customFormat="1" ht="12">
      <c r="R92" s="63"/>
      <c r="S92" s="35"/>
      <c r="T92" s="35"/>
      <c r="U92" s="35"/>
      <c r="V92" s="35"/>
      <c r="W92" s="35"/>
      <c r="X92" s="35"/>
      <c r="Y92" s="29"/>
      <c r="Z92" s="63"/>
      <c r="AA92" s="63"/>
      <c r="AB92" s="63"/>
    </row>
    <row r="93" spans="18:28" s="65" customFormat="1" ht="12">
      <c r="R93" s="63"/>
      <c r="S93" s="35"/>
      <c r="T93" s="35"/>
      <c r="U93" s="35"/>
      <c r="V93" s="35"/>
      <c r="W93" s="35"/>
      <c r="X93" s="35"/>
      <c r="Y93" s="29"/>
      <c r="Z93" s="63"/>
      <c r="AA93" s="63"/>
      <c r="AB93" s="63"/>
    </row>
    <row r="94" spans="18:28" s="65" customFormat="1" ht="12">
      <c r="R94" s="63"/>
      <c r="S94" s="35"/>
      <c r="T94" s="35"/>
      <c r="U94" s="35"/>
      <c r="V94" s="35"/>
      <c r="W94" s="35"/>
      <c r="X94" s="35"/>
      <c r="Y94" s="29"/>
      <c r="Z94" s="63"/>
      <c r="AA94" s="63"/>
      <c r="AB94" s="63"/>
    </row>
    <row r="95" spans="18:28" s="65" customFormat="1" ht="12">
      <c r="R95" s="63"/>
      <c r="S95" s="35"/>
      <c r="T95" s="35"/>
      <c r="U95" s="35"/>
      <c r="V95" s="35"/>
      <c r="W95" s="35"/>
      <c r="X95" s="35"/>
      <c r="Y95" s="29"/>
      <c r="Z95" s="63"/>
      <c r="AA95" s="63"/>
      <c r="AB95" s="63"/>
    </row>
    <row r="96" spans="18:28" s="65" customFormat="1" ht="12">
      <c r="R96" s="63"/>
      <c r="S96" s="35"/>
      <c r="T96" s="35"/>
      <c r="U96" s="35"/>
      <c r="V96" s="35"/>
      <c r="W96" s="35"/>
      <c r="X96" s="35"/>
      <c r="Y96" s="29"/>
      <c r="Z96" s="63"/>
      <c r="AA96" s="63"/>
      <c r="AB96" s="63"/>
    </row>
    <row r="97" spans="18:28" s="65" customFormat="1" ht="12">
      <c r="R97" s="63"/>
      <c r="S97" s="35"/>
      <c r="T97" s="35"/>
      <c r="U97" s="35"/>
      <c r="V97" s="35"/>
      <c r="W97" s="35"/>
      <c r="X97" s="35"/>
      <c r="Y97" s="29"/>
      <c r="Z97" s="63"/>
      <c r="AA97" s="63"/>
      <c r="AB97" s="63"/>
    </row>
    <row r="98" spans="18:28" s="65" customFormat="1" ht="12">
      <c r="R98" s="63"/>
      <c r="S98" s="35"/>
      <c r="T98" s="35"/>
      <c r="U98" s="35"/>
      <c r="V98" s="35"/>
      <c r="W98" s="35"/>
      <c r="X98" s="35"/>
      <c r="Y98" s="29"/>
      <c r="Z98" s="63"/>
      <c r="AA98" s="63"/>
      <c r="AB98" s="63"/>
    </row>
    <row r="99" spans="18:28" s="65" customFormat="1" ht="12">
      <c r="R99" s="63"/>
      <c r="S99" s="35"/>
      <c r="T99" s="35"/>
      <c r="U99" s="35"/>
      <c r="V99" s="35"/>
      <c r="W99" s="35"/>
      <c r="X99" s="35"/>
      <c r="Y99" s="29"/>
      <c r="Z99" s="63"/>
      <c r="AA99" s="63"/>
      <c r="AB99" s="63"/>
    </row>
    <row r="100" spans="18:28" s="65" customFormat="1" ht="12">
      <c r="R100" s="63"/>
      <c r="S100" s="35"/>
      <c r="T100" s="35"/>
      <c r="U100" s="35"/>
      <c r="V100" s="35"/>
      <c r="W100" s="35"/>
      <c r="X100" s="35"/>
      <c r="Y100" s="29"/>
      <c r="Z100" s="63"/>
      <c r="AA100" s="63"/>
      <c r="AB100" s="63"/>
    </row>
    <row r="101" spans="18:28" s="65" customFormat="1" ht="12">
      <c r="R101" s="63"/>
      <c r="S101" s="35"/>
      <c r="T101" s="35"/>
      <c r="U101" s="35"/>
      <c r="V101" s="35"/>
      <c r="W101" s="35"/>
      <c r="X101" s="35"/>
      <c r="Y101" s="29"/>
      <c r="Z101" s="63"/>
      <c r="AA101" s="63"/>
      <c r="AB101" s="63"/>
    </row>
    <row r="102" spans="18:28" s="65" customFormat="1" ht="12">
      <c r="R102" s="63"/>
      <c r="S102" s="35"/>
      <c r="T102" s="35"/>
      <c r="U102" s="35"/>
      <c r="V102" s="35"/>
      <c r="W102" s="35"/>
      <c r="X102" s="35"/>
      <c r="Y102" s="29"/>
      <c r="Z102" s="63"/>
      <c r="AA102" s="63"/>
      <c r="AB102" s="63"/>
    </row>
    <row r="103" spans="18:28" s="65" customFormat="1" ht="12">
      <c r="R103" s="63"/>
      <c r="S103" s="35"/>
      <c r="T103" s="35"/>
      <c r="U103" s="35"/>
      <c r="V103" s="35"/>
      <c r="W103" s="35"/>
      <c r="X103" s="35"/>
      <c r="Y103" s="29"/>
      <c r="Z103" s="63"/>
      <c r="AA103" s="63"/>
      <c r="AB103" s="63"/>
    </row>
    <row r="104" spans="18:28" s="65" customFormat="1" ht="12">
      <c r="R104" s="63"/>
      <c r="S104" s="35"/>
      <c r="T104" s="35"/>
      <c r="U104" s="35"/>
      <c r="V104" s="35"/>
      <c r="W104" s="35"/>
      <c r="X104" s="35"/>
      <c r="Y104" s="29"/>
      <c r="Z104" s="63"/>
      <c r="AA104" s="63"/>
      <c r="AB104" s="63"/>
    </row>
    <row r="105" spans="18:28" s="65" customFormat="1" ht="12">
      <c r="R105" s="63"/>
      <c r="S105" s="35"/>
      <c r="T105" s="35"/>
      <c r="U105" s="35"/>
      <c r="V105" s="35"/>
      <c r="W105" s="35"/>
      <c r="X105" s="35"/>
      <c r="Y105" s="29"/>
      <c r="Z105" s="63"/>
      <c r="AA105" s="63"/>
      <c r="AB105" s="63"/>
    </row>
    <row r="106" spans="18:28" s="65" customFormat="1" ht="12">
      <c r="R106" s="63"/>
      <c r="S106" s="35"/>
      <c r="T106" s="35"/>
      <c r="U106" s="35"/>
      <c r="V106" s="35"/>
      <c r="W106" s="35"/>
      <c r="X106" s="35"/>
      <c r="Y106" s="29"/>
      <c r="Z106" s="63"/>
      <c r="AA106" s="63"/>
      <c r="AB106" s="63"/>
    </row>
    <row r="107" spans="18:28" s="65" customFormat="1" ht="12">
      <c r="R107" s="63"/>
      <c r="S107" s="35"/>
      <c r="T107" s="35"/>
      <c r="U107" s="35"/>
      <c r="V107" s="35"/>
      <c r="W107" s="35"/>
      <c r="X107" s="35"/>
      <c r="Y107" s="29"/>
      <c r="Z107" s="63"/>
      <c r="AA107" s="63"/>
      <c r="AB107" s="63"/>
    </row>
    <row r="108" spans="18:28" s="65" customFormat="1" ht="12">
      <c r="R108" s="63"/>
      <c r="S108" s="35"/>
      <c r="T108" s="35"/>
      <c r="U108" s="35"/>
      <c r="V108" s="35"/>
      <c r="W108" s="35"/>
      <c r="X108" s="35"/>
      <c r="Y108" s="29"/>
      <c r="Z108" s="63"/>
      <c r="AA108" s="63"/>
      <c r="AB108" s="63"/>
    </row>
    <row r="109" spans="18:28" s="65" customFormat="1" ht="12">
      <c r="R109" s="63"/>
      <c r="S109" s="35"/>
      <c r="T109" s="35"/>
      <c r="U109" s="35"/>
      <c r="V109" s="35"/>
      <c r="W109" s="35"/>
      <c r="X109" s="35"/>
      <c r="Y109" s="29"/>
      <c r="Z109" s="63"/>
      <c r="AA109" s="63"/>
      <c r="AB109" s="63"/>
    </row>
    <row r="110" spans="18:28" s="65" customFormat="1" ht="12">
      <c r="R110" s="63"/>
      <c r="S110" s="35"/>
      <c r="T110" s="35"/>
      <c r="U110" s="35"/>
      <c r="V110" s="35"/>
      <c r="W110" s="35"/>
      <c r="X110" s="35"/>
      <c r="Y110" s="29"/>
      <c r="Z110" s="63"/>
      <c r="AA110" s="63"/>
      <c r="AB110" s="63"/>
    </row>
    <row r="111" spans="18:28" s="65" customFormat="1" ht="12">
      <c r="R111" s="63"/>
      <c r="S111" s="35"/>
      <c r="T111" s="35"/>
      <c r="U111" s="35"/>
      <c r="V111" s="35"/>
      <c r="W111" s="35"/>
      <c r="X111" s="35"/>
      <c r="Y111" s="29"/>
      <c r="Z111" s="63"/>
      <c r="AA111" s="63"/>
      <c r="AB111" s="63"/>
    </row>
    <row r="112" spans="18:28" s="65" customFormat="1" ht="12">
      <c r="R112" s="63"/>
      <c r="S112" s="35"/>
      <c r="T112" s="35"/>
      <c r="U112" s="35"/>
      <c r="V112" s="35"/>
      <c r="W112" s="35"/>
      <c r="X112" s="35"/>
      <c r="Y112" s="29"/>
      <c r="Z112" s="63"/>
      <c r="AA112" s="63"/>
      <c r="AB112" s="63"/>
    </row>
    <row r="113" spans="18:28" s="65" customFormat="1" ht="12">
      <c r="R113" s="63"/>
      <c r="S113" s="35"/>
      <c r="T113" s="35"/>
      <c r="U113" s="35"/>
      <c r="V113" s="35"/>
      <c r="W113" s="35"/>
      <c r="X113" s="35"/>
      <c r="Y113" s="29"/>
      <c r="Z113" s="63"/>
      <c r="AA113" s="63"/>
      <c r="AB113" s="63"/>
    </row>
    <row r="114" spans="18:28" s="65" customFormat="1" ht="12">
      <c r="R114" s="63"/>
      <c r="S114" s="35"/>
      <c r="T114" s="35"/>
      <c r="U114" s="35"/>
      <c r="V114" s="35"/>
      <c r="W114" s="35"/>
      <c r="X114" s="35"/>
      <c r="Y114" s="29"/>
      <c r="Z114" s="63"/>
      <c r="AA114" s="63"/>
      <c r="AB114" s="63"/>
    </row>
    <row r="115" spans="18:28" s="65" customFormat="1" ht="12">
      <c r="R115" s="63"/>
      <c r="S115" s="35"/>
      <c r="T115" s="35"/>
      <c r="U115" s="35"/>
      <c r="V115" s="35"/>
      <c r="W115" s="35"/>
      <c r="X115" s="35"/>
      <c r="Y115" s="29"/>
      <c r="Z115" s="63"/>
      <c r="AA115" s="63"/>
      <c r="AB115" s="63"/>
    </row>
    <row r="116" spans="18:28" s="65" customFormat="1" ht="12">
      <c r="R116" s="63"/>
      <c r="S116" s="35"/>
      <c r="T116" s="35"/>
      <c r="U116" s="35"/>
      <c r="V116" s="35"/>
      <c r="W116" s="35"/>
      <c r="X116" s="35"/>
      <c r="Y116" s="29"/>
      <c r="Z116" s="63"/>
      <c r="AA116" s="63"/>
      <c r="AB116" s="63"/>
    </row>
    <row r="117" spans="18:28" s="65" customFormat="1" ht="12">
      <c r="R117" s="63"/>
      <c r="S117" s="35"/>
      <c r="T117" s="35"/>
      <c r="U117" s="35"/>
      <c r="V117" s="35"/>
      <c r="W117" s="35"/>
      <c r="X117" s="35"/>
      <c r="Y117" s="29"/>
      <c r="Z117" s="63"/>
      <c r="AA117" s="63"/>
      <c r="AB117" s="63"/>
    </row>
    <row r="118" spans="18:28" s="65" customFormat="1" ht="12">
      <c r="R118" s="63"/>
      <c r="S118" s="35"/>
      <c r="T118" s="35"/>
      <c r="U118" s="35"/>
      <c r="V118" s="35"/>
      <c r="W118" s="35"/>
      <c r="X118" s="35"/>
      <c r="Y118" s="29"/>
      <c r="Z118" s="63"/>
      <c r="AA118" s="63"/>
      <c r="AB118" s="63"/>
    </row>
    <row r="119" spans="18:28" s="65" customFormat="1" ht="12">
      <c r="R119" s="63"/>
      <c r="S119" s="35"/>
      <c r="T119" s="35"/>
      <c r="U119" s="35"/>
      <c r="V119" s="35"/>
      <c r="W119" s="35"/>
      <c r="X119" s="35"/>
      <c r="Y119" s="29"/>
      <c r="Z119" s="63"/>
      <c r="AA119" s="63"/>
      <c r="AB119" s="63"/>
    </row>
    <row r="120" spans="18:28" s="65" customFormat="1" ht="12">
      <c r="R120" s="63"/>
      <c r="S120" s="35"/>
      <c r="T120" s="35"/>
      <c r="U120" s="35"/>
      <c r="V120" s="35"/>
      <c r="W120" s="35"/>
      <c r="X120" s="35"/>
      <c r="Y120" s="29"/>
      <c r="Z120" s="63"/>
      <c r="AA120" s="63"/>
      <c r="AB120" s="63"/>
    </row>
    <row r="121" spans="18:28" s="65" customFormat="1" ht="12">
      <c r="R121" s="63"/>
      <c r="S121" s="35"/>
      <c r="T121" s="35"/>
      <c r="U121" s="35"/>
      <c r="V121" s="35"/>
      <c r="W121" s="35"/>
      <c r="X121" s="35"/>
      <c r="Y121" s="29"/>
      <c r="Z121" s="63"/>
      <c r="AA121" s="63"/>
      <c r="AB121" s="63"/>
    </row>
    <row r="122" spans="18:28" s="65" customFormat="1" ht="12">
      <c r="R122" s="63"/>
      <c r="S122" s="35"/>
      <c r="T122" s="35"/>
      <c r="U122" s="35"/>
      <c r="V122" s="35"/>
      <c r="W122" s="35"/>
      <c r="X122" s="35"/>
      <c r="Y122" s="29"/>
      <c r="Z122" s="63"/>
      <c r="AA122" s="63"/>
      <c r="AB122" s="63"/>
    </row>
    <row r="123" spans="18:28" s="65" customFormat="1" ht="12">
      <c r="R123" s="63"/>
      <c r="S123" s="35"/>
      <c r="T123" s="35"/>
      <c r="U123" s="35"/>
      <c r="V123" s="35"/>
      <c r="W123" s="35"/>
      <c r="X123" s="35"/>
      <c r="Y123" s="29"/>
      <c r="Z123" s="63"/>
      <c r="AA123" s="63"/>
      <c r="AB123" s="63"/>
    </row>
    <row r="124" spans="18:28" s="65" customFormat="1" ht="12">
      <c r="R124" s="63"/>
      <c r="S124" s="35"/>
      <c r="T124" s="35"/>
      <c r="U124" s="35"/>
      <c r="V124" s="35"/>
      <c r="W124" s="35"/>
      <c r="X124" s="35"/>
      <c r="Y124" s="29"/>
      <c r="Z124" s="63"/>
      <c r="AA124" s="63"/>
      <c r="AB124" s="63"/>
    </row>
    <row r="125" spans="18:28" s="65" customFormat="1" ht="12">
      <c r="R125" s="63"/>
      <c r="S125" s="35"/>
      <c r="T125" s="35"/>
      <c r="U125" s="35"/>
      <c r="V125" s="35"/>
      <c r="W125" s="35"/>
      <c r="X125" s="35"/>
      <c r="Y125" s="29"/>
      <c r="Z125" s="63"/>
      <c r="AA125" s="63"/>
      <c r="AB125" s="63"/>
    </row>
    <row r="126" spans="18:28" s="65" customFormat="1" ht="12">
      <c r="R126" s="63"/>
      <c r="S126" s="35"/>
      <c r="T126" s="35"/>
      <c r="U126" s="35"/>
      <c r="V126" s="35"/>
      <c r="W126" s="35"/>
      <c r="X126" s="35"/>
      <c r="Y126" s="29"/>
      <c r="Z126" s="63"/>
      <c r="AA126" s="63"/>
      <c r="AB126" s="63"/>
    </row>
    <row r="127" spans="18:28" s="65" customFormat="1" ht="12">
      <c r="R127" s="63"/>
      <c r="S127" s="35"/>
      <c r="T127" s="35"/>
      <c r="U127" s="35"/>
      <c r="V127" s="35"/>
      <c r="W127" s="35"/>
      <c r="X127" s="35"/>
      <c r="Y127" s="29"/>
      <c r="Z127" s="63"/>
      <c r="AA127" s="63"/>
      <c r="AB127" s="63"/>
    </row>
    <row r="128" spans="18:28" s="65" customFormat="1" ht="12">
      <c r="R128" s="63"/>
      <c r="S128" s="35"/>
      <c r="T128" s="35"/>
      <c r="U128" s="35"/>
      <c r="V128" s="35"/>
      <c r="W128" s="35"/>
      <c r="X128" s="35"/>
      <c r="Y128" s="29"/>
      <c r="Z128" s="63"/>
      <c r="AA128" s="63"/>
      <c r="AB128" s="63"/>
    </row>
    <row r="129" spans="18:28" s="65" customFormat="1" ht="12">
      <c r="R129" s="63"/>
      <c r="S129" s="35"/>
      <c r="T129" s="35"/>
      <c r="U129" s="35"/>
      <c r="V129" s="35"/>
      <c r="W129" s="35"/>
      <c r="X129" s="35"/>
      <c r="Y129" s="29"/>
      <c r="Z129" s="63"/>
      <c r="AA129" s="63"/>
      <c r="AB129" s="63"/>
    </row>
    <row r="130" spans="18:28" s="65" customFormat="1" ht="12">
      <c r="R130" s="63"/>
      <c r="S130" s="35"/>
      <c r="T130" s="35"/>
      <c r="U130" s="35"/>
      <c r="V130" s="35"/>
      <c r="W130" s="35"/>
      <c r="X130" s="35"/>
      <c r="Y130" s="29"/>
      <c r="Z130" s="63"/>
      <c r="AA130" s="63"/>
      <c r="AB130" s="63"/>
    </row>
    <row r="131" spans="18:28" s="65" customFormat="1" ht="12">
      <c r="R131" s="63"/>
      <c r="S131" s="35"/>
      <c r="T131" s="35"/>
      <c r="U131" s="35"/>
      <c r="V131" s="35"/>
      <c r="W131" s="35"/>
      <c r="X131" s="35"/>
      <c r="Y131" s="29"/>
      <c r="Z131" s="63"/>
      <c r="AA131" s="63"/>
      <c r="AB131" s="63"/>
    </row>
    <row r="132" spans="18:28" s="65" customFormat="1" ht="12">
      <c r="R132" s="63"/>
      <c r="S132" s="35"/>
      <c r="T132" s="35"/>
      <c r="U132" s="35"/>
      <c r="V132" s="35"/>
      <c r="W132" s="35"/>
      <c r="X132" s="35"/>
      <c r="Y132" s="29"/>
      <c r="Z132" s="63"/>
      <c r="AA132" s="63"/>
      <c r="AB132" s="63"/>
    </row>
    <row r="133" spans="18:28" s="65" customFormat="1" ht="12">
      <c r="R133" s="63"/>
      <c r="S133" s="35"/>
      <c r="T133" s="35"/>
      <c r="U133" s="35"/>
      <c r="V133" s="35"/>
      <c r="W133" s="35"/>
      <c r="X133" s="35"/>
      <c r="Y133" s="29"/>
      <c r="Z133" s="63"/>
      <c r="AA133" s="63"/>
      <c r="AB133" s="63"/>
    </row>
    <row r="134" spans="18:28" s="65" customFormat="1" ht="12">
      <c r="R134" s="63"/>
      <c r="S134" s="35"/>
      <c r="T134" s="35"/>
      <c r="U134" s="35"/>
      <c r="V134" s="35"/>
      <c r="W134" s="35"/>
      <c r="X134" s="35"/>
      <c r="Y134" s="29"/>
      <c r="Z134" s="63"/>
      <c r="AA134" s="63"/>
      <c r="AB134" s="63"/>
    </row>
    <row r="135" spans="18:28" s="65" customFormat="1" ht="12">
      <c r="R135" s="63"/>
      <c r="S135" s="35"/>
      <c r="T135" s="35"/>
      <c r="U135" s="35"/>
      <c r="V135" s="35"/>
      <c r="W135" s="35"/>
      <c r="X135" s="35"/>
      <c r="Y135" s="29"/>
      <c r="Z135" s="63"/>
      <c r="AA135" s="63"/>
      <c r="AB135" s="63"/>
    </row>
    <row r="136" spans="18:28" s="65" customFormat="1" ht="12">
      <c r="R136" s="63"/>
      <c r="S136" s="35"/>
      <c r="T136" s="35"/>
      <c r="U136" s="35"/>
      <c r="V136" s="35"/>
      <c r="W136" s="35"/>
      <c r="X136" s="35"/>
      <c r="Y136" s="29"/>
      <c r="Z136" s="63"/>
      <c r="AA136" s="63"/>
      <c r="AB136" s="63"/>
    </row>
    <row r="137" spans="18:28" s="65" customFormat="1" ht="12">
      <c r="R137" s="63"/>
      <c r="S137" s="35"/>
      <c r="T137" s="35"/>
      <c r="U137" s="35"/>
      <c r="V137" s="35"/>
      <c r="W137" s="35"/>
      <c r="X137" s="35"/>
      <c r="Y137" s="29"/>
      <c r="Z137" s="63"/>
      <c r="AA137" s="63"/>
      <c r="AB137" s="63"/>
    </row>
    <row r="138" spans="18:28" s="65" customFormat="1" ht="12">
      <c r="R138" s="63"/>
      <c r="S138" s="35"/>
      <c r="T138" s="35"/>
      <c r="U138" s="35"/>
      <c r="V138" s="35"/>
      <c r="W138" s="35"/>
      <c r="X138" s="35"/>
      <c r="Y138" s="29"/>
      <c r="Z138" s="63"/>
      <c r="AA138" s="63"/>
      <c r="AB138" s="63"/>
    </row>
    <row r="139" spans="18:28" s="65" customFormat="1" ht="12">
      <c r="R139" s="63"/>
      <c r="S139" s="35"/>
      <c r="T139" s="35"/>
      <c r="U139" s="35"/>
      <c r="V139" s="35"/>
      <c r="W139" s="35"/>
      <c r="X139" s="35"/>
      <c r="Y139" s="29"/>
      <c r="Z139" s="63"/>
      <c r="AA139" s="63"/>
      <c r="AB139" s="63"/>
    </row>
    <row r="140" spans="18:28" s="65" customFormat="1" ht="12">
      <c r="R140" s="63"/>
      <c r="S140" s="35"/>
      <c r="T140" s="35"/>
      <c r="U140" s="35"/>
      <c r="V140" s="35"/>
      <c r="W140" s="35"/>
      <c r="X140" s="35"/>
      <c r="Y140" s="29"/>
      <c r="Z140" s="63"/>
      <c r="AA140" s="63"/>
      <c r="AB140" s="63"/>
    </row>
    <row r="141" spans="18:28" s="65" customFormat="1" ht="12">
      <c r="R141" s="63"/>
      <c r="S141" s="35"/>
      <c r="T141" s="35"/>
      <c r="U141" s="35"/>
      <c r="V141" s="35"/>
      <c r="W141" s="35"/>
      <c r="X141" s="35"/>
      <c r="Y141" s="29"/>
      <c r="Z141" s="63"/>
      <c r="AA141" s="63"/>
      <c r="AB141" s="63"/>
    </row>
    <row r="142" spans="18:28" s="65" customFormat="1" ht="12">
      <c r="R142" s="63"/>
      <c r="S142" s="35"/>
      <c r="T142" s="35"/>
      <c r="U142" s="35"/>
      <c r="V142" s="35"/>
      <c r="W142" s="35"/>
      <c r="X142" s="35"/>
      <c r="Y142" s="29"/>
      <c r="Z142" s="63"/>
      <c r="AA142" s="63"/>
      <c r="AB142" s="63"/>
    </row>
    <row r="143" spans="18:28" s="65" customFormat="1" ht="12">
      <c r="R143" s="63"/>
      <c r="S143" s="35"/>
      <c r="T143" s="35"/>
      <c r="U143" s="35"/>
      <c r="V143" s="35"/>
      <c r="W143" s="35"/>
      <c r="X143" s="35"/>
      <c r="Y143" s="29"/>
      <c r="Z143" s="63"/>
      <c r="AA143" s="63"/>
      <c r="AB143" s="63"/>
    </row>
    <row r="144" spans="18:28" s="65" customFormat="1" ht="12">
      <c r="R144" s="63"/>
      <c r="S144" s="35"/>
      <c r="T144" s="35"/>
      <c r="U144" s="35"/>
      <c r="V144" s="35"/>
      <c r="W144" s="35"/>
      <c r="X144" s="35"/>
      <c r="Y144" s="29"/>
      <c r="Z144" s="63"/>
      <c r="AA144" s="63"/>
      <c r="AB144" s="63"/>
    </row>
    <row r="145" spans="18:28" s="65" customFormat="1" ht="12">
      <c r="R145" s="29"/>
      <c r="S145" s="35"/>
      <c r="T145" s="35"/>
      <c r="U145" s="35"/>
      <c r="V145" s="35"/>
      <c r="W145" s="35"/>
      <c r="X145" s="35"/>
      <c r="Y145" s="29"/>
      <c r="Z145" s="29"/>
      <c r="AA145" s="63"/>
      <c r="AB145" s="63"/>
    </row>
    <row r="146" spans="18:28" s="65" customFormat="1" ht="12">
      <c r="R146" s="29"/>
      <c r="S146" s="35"/>
      <c r="T146" s="35"/>
      <c r="U146" s="35"/>
      <c r="V146" s="35"/>
      <c r="W146" s="35"/>
      <c r="X146" s="35"/>
      <c r="Y146" s="29"/>
      <c r="Z146" s="29"/>
      <c r="AA146" s="63"/>
      <c r="AB146" s="63"/>
    </row>
    <row r="147" spans="18:28" s="65" customFormat="1" ht="12">
      <c r="R147" s="29"/>
      <c r="S147" s="35"/>
      <c r="T147" s="35"/>
      <c r="U147" s="35"/>
      <c r="V147" s="35"/>
      <c r="W147" s="35"/>
      <c r="X147" s="35"/>
      <c r="Y147" s="29"/>
      <c r="Z147" s="29"/>
      <c r="AA147" s="63"/>
      <c r="AB147" s="63"/>
    </row>
    <row r="148" spans="18:28" s="65" customFormat="1" ht="12">
      <c r="R148" s="29"/>
      <c r="S148" s="35"/>
      <c r="T148" s="35"/>
      <c r="U148" s="35"/>
      <c r="V148" s="35"/>
      <c r="W148" s="35"/>
      <c r="X148" s="35"/>
      <c r="Y148" s="29"/>
      <c r="Z148" s="29"/>
      <c r="AA148" s="63"/>
      <c r="AB148" s="63"/>
    </row>
    <row r="149" spans="18:28" s="65" customFormat="1" ht="12">
      <c r="R149" s="29"/>
      <c r="S149" s="35"/>
      <c r="T149" s="35"/>
      <c r="U149" s="35"/>
      <c r="V149" s="35"/>
      <c r="W149" s="35"/>
      <c r="X149" s="35"/>
      <c r="Y149" s="29"/>
      <c r="Z149" s="29"/>
      <c r="AA149" s="63"/>
      <c r="AB149" s="63"/>
    </row>
    <row r="150" spans="18:28" s="65" customFormat="1" ht="12">
      <c r="R150" s="29"/>
      <c r="S150" s="35"/>
      <c r="T150" s="35"/>
      <c r="U150" s="35"/>
      <c r="V150" s="35"/>
      <c r="W150" s="35"/>
      <c r="X150" s="35"/>
      <c r="Y150" s="29"/>
      <c r="Z150" s="29"/>
      <c r="AA150" s="63"/>
      <c r="AB150" s="63"/>
    </row>
    <row r="151" spans="18:28" s="65" customFormat="1" ht="12">
      <c r="R151" s="29"/>
      <c r="S151" s="35"/>
      <c r="T151" s="35"/>
      <c r="U151" s="35"/>
      <c r="V151" s="35"/>
      <c r="W151" s="35"/>
      <c r="X151" s="35"/>
      <c r="Y151" s="29"/>
      <c r="Z151" s="29"/>
      <c r="AA151" s="63"/>
      <c r="AB151" s="63"/>
    </row>
    <row r="152" spans="18:28" s="65" customFormat="1" ht="12">
      <c r="R152" s="29"/>
      <c r="S152" s="35"/>
      <c r="T152" s="35"/>
      <c r="U152" s="35"/>
      <c r="V152" s="35"/>
      <c r="W152" s="35"/>
      <c r="X152" s="35"/>
      <c r="Y152" s="29"/>
      <c r="Z152" s="29"/>
      <c r="AA152" s="63"/>
      <c r="AB152" s="63"/>
    </row>
    <row r="153" spans="18:28" s="65" customFormat="1" ht="12">
      <c r="R153" s="29"/>
      <c r="S153" s="35"/>
      <c r="T153" s="35"/>
      <c r="U153" s="35"/>
      <c r="V153" s="35"/>
      <c r="W153" s="35"/>
      <c r="X153" s="35"/>
      <c r="Y153" s="29"/>
      <c r="Z153" s="29"/>
      <c r="AA153" s="63"/>
      <c r="AB153" s="63"/>
    </row>
    <row r="154" spans="18:28" s="65" customFormat="1" ht="12">
      <c r="R154" s="29"/>
      <c r="S154" s="35"/>
      <c r="T154" s="35"/>
      <c r="U154" s="35"/>
      <c r="V154" s="35"/>
      <c r="W154" s="35"/>
      <c r="X154" s="35"/>
      <c r="Y154" s="29"/>
      <c r="Z154" s="29"/>
      <c r="AA154" s="63"/>
      <c r="AB154" s="63"/>
    </row>
    <row r="155" spans="1:28" s="65" customFormat="1" ht="12">
      <c r="A155" s="49"/>
      <c r="B155" s="49"/>
      <c r="C155" s="49"/>
      <c r="D155" s="49"/>
      <c r="E155" s="49"/>
      <c r="F155" s="49"/>
      <c r="G155" s="49"/>
      <c r="H155" s="49"/>
      <c r="I155" s="49"/>
      <c r="J155" s="49"/>
      <c r="K155" s="49"/>
      <c r="L155" s="49"/>
      <c r="M155" s="49"/>
      <c r="N155" s="49"/>
      <c r="O155" s="49"/>
      <c r="P155" s="49"/>
      <c r="Q155" s="49"/>
      <c r="R155" s="29"/>
      <c r="S155" s="35"/>
      <c r="T155" s="35"/>
      <c r="U155" s="35"/>
      <c r="V155" s="35"/>
      <c r="W155" s="35"/>
      <c r="X155" s="35"/>
      <c r="Y155" s="29"/>
      <c r="Z155" s="29"/>
      <c r="AA155" s="63"/>
      <c r="AB155" s="63"/>
    </row>
    <row r="156" spans="27:40" ht="12">
      <c r="AA156" s="63"/>
      <c r="AB156" s="63"/>
      <c r="AC156" s="65"/>
      <c r="AD156" s="65"/>
      <c r="AE156" s="65"/>
      <c r="AF156" s="65"/>
      <c r="AG156" s="65"/>
      <c r="AH156" s="65"/>
      <c r="AI156" s="65"/>
      <c r="AJ156" s="65"/>
      <c r="AK156" s="65"/>
      <c r="AL156" s="65"/>
      <c r="AM156" s="65"/>
      <c r="AN156" s="65"/>
    </row>
    <row r="157" spans="27:40" ht="12">
      <c r="AA157" s="63"/>
      <c r="AB157" s="63"/>
      <c r="AC157" s="65"/>
      <c r="AD157" s="65"/>
      <c r="AE157" s="65"/>
      <c r="AF157" s="65"/>
      <c r="AG157" s="65"/>
      <c r="AH157" s="65"/>
      <c r="AI157" s="65"/>
      <c r="AJ157" s="65"/>
      <c r="AK157" s="65"/>
      <c r="AL157" s="65"/>
      <c r="AM157" s="65"/>
      <c r="AN157" s="65"/>
    </row>
    <row r="158" spans="28:40" ht="12">
      <c r="AB158" s="63"/>
      <c r="AC158" s="65"/>
      <c r="AD158" s="65"/>
      <c r="AE158" s="65"/>
      <c r="AF158" s="65"/>
      <c r="AG158" s="65"/>
      <c r="AH158" s="65"/>
      <c r="AI158" s="65"/>
      <c r="AJ158" s="65"/>
      <c r="AK158" s="65"/>
      <c r="AL158" s="65"/>
      <c r="AM158" s="65"/>
      <c r="AN158" s="65"/>
    </row>
    <row r="159" spans="29:40" ht="12">
      <c r="AC159" s="65"/>
      <c r="AD159" s="65"/>
      <c r="AE159" s="65"/>
      <c r="AF159" s="65"/>
      <c r="AG159" s="65"/>
      <c r="AH159" s="65"/>
      <c r="AI159" s="65"/>
      <c r="AJ159" s="65"/>
      <c r="AK159" s="65"/>
      <c r="AL159" s="65"/>
      <c r="AM159" s="65"/>
      <c r="AN159" s="65"/>
    </row>
  </sheetData>
  <sheetProtection password="C9DB" sheet="1" objects="1" scenarios="1" selectLockedCells="1"/>
  <mergeCells count="57">
    <mergeCell ref="S9:V9"/>
    <mergeCell ref="S8:W8"/>
    <mergeCell ref="B59:P59"/>
    <mergeCell ref="B6:F6"/>
    <mergeCell ref="M11:P11"/>
    <mergeCell ref="C8:D8"/>
    <mergeCell ref="E8:P8"/>
    <mergeCell ref="E9:P9"/>
    <mergeCell ref="E11:K11"/>
    <mergeCell ref="O10:P10"/>
    <mergeCell ref="O6:P6"/>
    <mergeCell ref="E10:G10"/>
    <mergeCell ref="E20:G20"/>
    <mergeCell ref="B14:D14"/>
    <mergeCell ref="E7:H7"/>
    <mergeCell ref="E12:J12"/>
    <mergeCell ref="K10:M10"/>
    <mergeCell ref="K20:M20"/>
    <mergeCell ref="O20:P20"/>
    <mergeCell ref="A2:Q3"/>
    <mergeCell ref="B48:P48"/>
    <mergeCell ref="I45:O45"/>
    <mergeCell ref="C42:F42"/>
    <mergeCell ref="D36:E38"/>
    <mergeCell ref="E21:K21"/>
    <mergeCell ref="E19:P19"/>
    <mergeCell ref="L12:P12"/>
    <mergeCell ref="K23:N23"/>
    <mergeCell ref="A5:Q5"/>
    <mergeCell ref="B47:P47"/>
    <mergeCell ref="A4:Q4"/>
    <mergeCell ref="F23:I23"/>
    <mergeCell ref="M42:O42"/>
    <mergeCell ref="L43:O43"/>
    <mergeCell ref="E62:K62"/>
    <mergeCell ref="M62:O62"/>
    <mergeCell ref="M14:N14"/>
    <mergeCell ref="E18:P18"/>
    <mergeCell ref="O14:P14"/>
    <mergeCell ref="E14:L14"/>
    <mergeCell ref="E17:H17"/>
    <mergeCell ref="N21:P21"/>
    <mergeCell ref="C52:P52"/>
    <mergeCell ref="C51:P51"/>
    <mergeCell ref="K44:O44"/>
    <mergeCell ref="C50:P50"/>
    <mergeCell ref="B53:P58"/>
    <mergeCell ref="F13:L13"/>
    <mergeCell ref="T31:U31"/>
    <mergeCell ref="T30:U30"/>
    <mergeCell ref="B16:L16"/>
    <mergeCell ref="S18:X18"/>
    <mergeCell ref="J25:O25"/>
    <mergeCell ref="D25:I25"/>
    <mergeCell ref="N13:P13"/>
    <mergeCell ref="B13:E13"/>
    <mergeCell ref="C18:D18"/>
  </mergeCells>
  <dataValidations count="6">
    <dataValidation type="list" allowBlank="1" showInputMessage="1" showErrorMessage="1" sqref="J25">
      <formula1>TV!$P$1:$P$6</formula1>
    </dataValidation>
    <dataValidation type="list" allowBlank="1" showInputMessage="1" showErrorMessage="1" sqref="K23">
      <formula1>TV!$L$2:$L$5</formula1>
    </dataValidation>
    <dataValidation type="list" allowBlank="1" showInputMessage="1" showErrorMessage="1" sqref="K28">
      <formula1>TV!$H$22:$H$23</formula1>
    </dataValidation>
    <dataValidation type="list" allowBlank="1" showInputMessage="1" showErrorMessage="1" sqref="I30 I34">
      <formula1>TV!$A$3:$A$81</formula1>
    </dataValidation>
    <dataValidation type="list" allowBlank="1" showInputMessage="1" showErrorMessage="1" sqref="M30">
      <formula1>TV!T55:T59</formula1>
    </dataValidation>
    <dataValidation type="list" allowBlank="1" showInputMessage="1" showErrorMessage="1" sqref="I32">
      <formula1>TV!$D$2:$D$80</formula1>
    </dataValidation>
  </dataValidations>
  <hyperlinks>
    <hyperlink ref="B59" r:id="rId1" display="(Find out more about Exhibition Regulations"/>
    <hyperlink ref="S8" r:id="rId2" display="alimentariahorexpo-lisboa@alimentaria.com"/>
    <hyperlink ref="S9" r:id="rId3" display="www.alimentariahorexpo-lisboa.com"/>
    <hyperlink ref="B47:P47" r:id="rId4" display="New VAT system regarding Fairs - see here IMPORTANT NOTES"/>
  </hyperlinks>
  <printOptions/>
  <pageMargins left="0.3937007874015748" right="0" top="0" bottom="0" header="0" footer="0"/>
  <pageSetup horizontalDpi="600" verticalDpi="600" orientation="portrait" paperSize="9" r:id="rId6"/>
  <drawing r:id="rId5"/>
</worksheet>
</file>

<file path=xl/worksheets/sheet2.xml><?xml version="1.0" encoding="utf-8"?>
<worksheet xmlns="http://schemas.openxmlformats.org/spreadsheetml/2006/main" xmlns:r="http://schemas.openxmlformats.org/officeDocument/2006/relationships">
  <dimension ref="A1:T83"/>
  <sheetViews>
    <sheetView showGridLines="0" defaultGridColor="0" zoomScalePageLayoutView="0" colorId="22" workbookViewId="0" topLeftCell="C1">
      <selection activeCell="I23" sqref="I23"/>
    </sheetView>
  </sheetViews>
  <sheetFormatPr defaultColWidth="9.140625" defaultRowHeight="12" customHeight="1"/>
  <cols>
    <col min="1" max="1" width="3.57421875" style="3" bestFit="1" customWidth="1"/>
    <col min="2" max="2" width="38.00390625" style="3" bestFit="1" customWidth="1"/>
    <col min="3" max="3" width="3.57421875" style="272" bestFit="1" customWidth="1"/>
    <col min="4" max="4" width="18.140625" style="272" customWidth="1"/>
    <col min="5" max="5" width="5.28125" style="104" customWidth="1"/>
    <col min="6" max="6" width="2.7109375" style="104" bestFit="1" customWidth="1"/>
    <col min="7" max="7" width="3.00390625" style="104" customWidth="1"/>
    <col min="8" max="9" width="5.7109375" style="3" bestFit="1" customWidth="1"/>
    <col min="10" max="10" width="5.7109375" style="3" customWidth="1"/>
    <col min="11" max="11" width="2.140625" style="3" customWidth="1"/>
    <col min="12" max="12" width="14.140625" style="3" bestFit="1" customWidth="1"/>
    <col min="13" max="13" width="2.421875" style="3" customWidth="1"/>
    <col min="14" max="14" width="3.140625" style="3" customWidth="1"/>
    <col min="15" max="16" width="31.8515625" style="3" bestFit="1" customWidth="1"/>
    <col min="17" max="17" width="3.28125" style="3" customWidth="1"/>
    <col min="18" max="18" width="2.00390625" style="3" bestFit="1" customWidth="1"/>
    <col min="19" max="19" width="31.57421875" style="3" bestFit="1" customWidth="1"/>
    <col min="20" max="16384" width="9.140625" style="3" customWidth="1"/>
  </cols>
  <sheetData>
    <row r="1" spans="1:20" ht="18" customHeight="1" thickBot="1">
      <c r="A1" s="1" t="s">
        <v>20</v>
      </c>
      <c r="B1" s="170">
        <f>+VLOOKUP(Area!I30,TV!A2:B81,2)</f>
        <v>0</v>
      </c>
      <c r="C1" s="265" t="s">
        <v>20</v>
      </c>
      <c r="D1" s="266">
        <f>Area!$I$30</f>
        <v>0</v>
      </c>
      <c r="E1" s="367" t="s">
        <v>1</v>
      </c>
      <c r="F1" s="368"/>
      <c r="G1" s="2"/>
      <c r="H1" s="369" t="s">
        <v>5</v>
      </c>
      <c r="I1" s="370"/>
      <c r="J1" s="158"/>
      <c r="L1" s="203" t="s">
        <v>14</v>
      </c>
      <c r="N1" s="105"/>
      <c r="O1" s="258">
        <f>Area!$K$23</f>
        <v>0</v>
      </c>
      <c r="P1" s="106"/>
      <c r="S1" s="1"/>
      <c r="T1" s="22"/>
    </row>
    <row r="2" spans="1:20" ht="12" customHeight="1">
      <c r="A2" s="5">
        <v>0</v>
      </c>
      <c r="C2" s="265"/>
      <c r="D2" s="267"/>
      <c r="E2" s="202">
        <f>Area!$I$30+Area!$I$32+Area!$I$34</f>
        <v>0</v>
      </c>
      <c r="F2" s="171">
        <f>+VLOOKUP(E2,E3:F81,2)</f>
        <v>0</v>
      </c>
      <c r="H2" s="168">
        <f>Area!$I$30</f>
        <v>0</v>
      </c>
      <c r="I2" s="169">
        <f>IF(H2=0,J2,(IF(H2&gt;=1,J3,)))</f>
        <v>0</v>
      </c>
      <c r="J2" s="9"/>
      <c r="L2" s="204"/>
      <c r="N2" s="112" t="s">
        <v>18</v>
      </c>
      <c r="O2" s="111" t="s">
        <v>110</v>
      </c>
      <c r="P2" s="107" t="s">
        <v>169</v>
      </c>
      <c r="S2" s="40"/>
      <c r="T2" s="22"/>
    </row>
    <row r="3" spans="1:20" ht="12" customHeight="1">
      <c r="A3" s="4"/>
      <c r="B3" s="104"/>
      <c r="C3" s="268">
        <v>9</v>
      </c>
      <c r="D3" s="269" t="str">
        <f>IF($D$1=0,"Select above the sqm",(IF($D$1&gt;=9,C3)))</f>
        <v>Select above the sqm</v>
      </c>
      <c r="E3" s="4">
        <v>0</v>
      </c>
      <c r="F3" s="8">
        <v>0</v>
      </c>
      <c r="H3" s="10">
        <v>1</v>
      </c>
      <c r="I3" s="11">
        <v>110</v>
      </c>
      <c r="J3" s="165" t="e">
        <f>+VLOOKUP(Area!M30,H3:I6,2,)</f>
        <v>#N/A</v>
      </c>
      <c r="L3" s="205" t="s">
        <v>31</v>
      </c>
      <c r="N3" s="112" t="s">
        <v>18</v>
      </c>
      <c r="O3" s="111" t="s">
        <v>111</v>
      </c>
      <c r="P3" s="107">
        <f>IF(O1="ALIMENTARIA",O3,(IF(O1="HOREXPO",O10,)))</f>
        <v>0</v>
      </c>
      <c r="S3" s="40"/>
      <c r="T3" s="22"/>
    </row>
    <row r="4" spans="1:20" ht="12" customHeight="1">
      <c r="A4" s="7">
        <v>9</v>
      </c>
      <c r="B4" s="186" t="s">
        <v>52</v>
      </c>
      <c r="C4" s="268">
        <v>18</v>
      </c>
      <c r="D4" s="269">
        <f>IF($D$1=0,0,(IF($D$1&gt;=9,C4)))</f>
        <v>0</v>
      </c>
      <c r="E4" s="7">
        <v>9</v>
      </c>
      <c r="F4" s="8">
        <v>6</v>
      </c>
      <c r="H4" s="10">
        <v>2</v>
      </c>
      <c r="I4" s="11">
        <v>115</v>
      </c>
      <c r="J4" s="165"/>
      <c r="L4" s="204" t="s">
        <v>15</v>
      </c>
      <c r="N4" s="112" t="s">
        <v>18</v>
      </c>
      <c r="O4" s="111" t="s">
        <v>112</v>
      </c>
      <c r="P4" s="107">
        <f>IF(O1="ALIMENTARIA",O4,(IF(O1="HOREXPO",O11,)))</f>
        <v>0</v>
      </c>
      <c r="S4" s="40"/>
      <c r="T4" s="22"/>
    </row>
    <row r="5" spans="1:20" ht="12" customHeight="1" thickBot="1">
      <c r="A5" s="7">
        <v>18</v>
      </c>
      <c r="B5" s="186" t="s">
        <v>53</v>
      </c>
      <c r="C5" s="270">
        <v>27</v>
      </c>
      <c r="D5" s="269">
        <f aca="true" t="shared" si="0" ref="D5:D68">IF($D$1=0,0,(IF($D$1&gt;=9,C5)))</f>
        <v>0</v>
      </c>
      <c r="E5" s="7">
        <v>18</v>
      </c>
      <c r="F5" s="8">
        <v>6</v>
      </c>
      <c r="H5" s="10">
        <v>3</v>
      </c>
      <c r="I5" s="11">
        <v>122</v>
      </c>
      <c r="J5" s="165"/>
      <c r="L5" s="206" t="s">
        <v>32</v>
      </c>
      <c r="N5" s="112" t="s">
        <v>18</v>
      </c>
      <c r="O5" s="111" t="s">
        <v>165</v>
      </c>
      <c r="P5" s="107">
        <f>IF(O1="ALIMENTARIA",O5,(IF(O1="HOREXPO",O12,)))</f>
        <v>0</v>
      </c>
      <c r="S5" s="40"/>
      <c r="T5" s="22"/>
    </row>
    <row r="6" spans="1:20" ht="12" customHeight="1" thickBot="1">
      <c r="A6" s="4">
        <v>27</v>
      </c>
      <c r="B6" s="186" t="s">
        <v>54</v>
      </c>
      <c r="C6" s="270">
        <v>36</v>
      </c>
      <c r="D6" s="269">
        <f t="shared" si="0"/>
        <v>0</v>
      </c>
      <c r="E6" s="4">
        <v>27</v>
      </c>
      <c r="F6" s="8">
        <v>6</v>
      </c>
      <c r="H6" s="12">
        <v>4</v>
      </c>
      <c r="I6" s="166">
        <v>130</v>
      </c>
      <c r="J6" s="167"/>
      <c r="L6" s="11"/>
      <c r="N6" s="112" t="s">
        <v>18</v>
      </c>
      <c r="O6" s="111" t="s">
        <v>13</v>
      </c>
      <c r="P6" s="107">
        <f>IF(O1="ALIMENTARIA",O6,)</f>
        <v>0</v>
      </c>
      <c r="S6" s="40"/>
      <c r="T6" s="22"/>
    </row>
    <row r="7" spans="1:20" ht="12" customHeight="1">
      <c r="A7" s="4">
        <v>36</v>
      </c>
      <c r="B7" s="186" t="s">
        <v>55</v>
      </c>
      <c r="C7" s="270">
        <v>45</v>
      </c>
      <c r="D7" s="269">
        <f t="shared" si="0"/>
        <v>0</v>
      </c>
      <c r="E7" s="4">
        <v>36</v>
      </c>
      <c r="F7" s="8">
        <v>7</v>
      </c>
      <c r="K7" s="11"/>
      <c r="L7" s="11"/>
      <c r="N7" s="112" t="s">
        <v>18</v>
      </c>
      <c r="O7" s="111" t="s">
        <v>11</v>
      </c>
      <c r="P7" s="107">
        <f>IF(O1="ALIMENTARIA",O7,)</f>
        <v>0</v>
      </c>
      <c r="S7" s="40"/>
      <c r="T7" s="22"/>
    </row>
    <row r="8" spans="1:20" ht="12" customHeight="1" thickBot="1">
      <c r="A8" s="4">
        <v>45</v>
      </c>
      <c r="B8" s="186" t="s">
        <v>56</v>
      </c>
      <c r="C8" s="270">
        <v>54</v>
      </c>
      <c r="D8" s="269">
        <f t="shared" si="0"/>
        <v>0</v>
      </c>
      <c r="E8" s="4">
        <v>45</v>
      </c>
      <c r="F8" s="8">
        <v>8</v>
      </c>
      <c r="K8" s="163"/>
      <c r="N8" s="112" t="s">
        <v>18</v>
      </c>
      <c r="O8" s="111" t="s">
        <v>12</v>
      </c>
      <c r="P8" s="107">
        <f>IF(O1="ALIMENTARIA",O8,)</f>
        <v>0</v>
      </c>
      <c r="S8" s="40"/>
      <c r="T8" s="22"/>
    </row>
    <row r="9" spans="1:20" ht="12" customHeight="1">
      <c r="A9" s="4">
        <v>54</v>
      </c>
      <c r="B9" s="186" t="s">
        <v>57</v>
      </c>
      <c r="C9" s="270">
        <v>63</v>
      </c>
      <c r="D9" s="269">
        <f t="shared" si="0"/>
        <v>0</v>
      </c>
      <c r="E9" s="4">
        <v>54</v>
      </c>
      <c r="F9" s="8">
        <v>9</v>
      </c>
      <c r="H9" s="369" t="s">
        <v>9</v>
      </c>
      <c r="I9" s="371"/>
      <c r="J9" s="104"/>
      <c r="K9" s="163"/>
      <c r="N9" s="109" t="s">
        <v>19</v>
      </c>
      <c r="O9" s="110" t="s">
        <v>16</v>
      </c>
      <c r="P9" s="9"/>
      <c r="S9" s="40"/>
      <c r="T9" s="22"/>
    </row>
    <row r="10" spans="1:20" ht="12" customHeight="1">
      <c r="A10" s="4">
        <v>63</v>
      </c>
      <c r="B10" s="186" t="s">
        <v>58</v>
      </c>
      <c r="C10" s="270">
        <v>72</v>
      </c>
      <c r="D10" s="269">
        <f t="shared" si="0"/>
        <v>0</v>
      </c>
      <c r="E10" s="4">
        <v>63</v>
      </c>
      <c r="F10" s="8">
        <v>10</v>
      </c>
      <c r="H10" s="202">
        <f>Area!$I$30+Area!$I$32+Area!$I$34</f>
        <v>0</v>
      </c>
      <c r="I10" s="16">
        <f>IF(H10=0,I11,(IF(H10&gt;=1,I12,)))</f>
        <v>0</v>
      </c>
      <c r="J10" s="104"/>
      <c r="K10" s="163"/>
      <c r="L10" s="104"/>
      <c r="N10" s="109" t="s">
        <v>19</v>
      </c>
      <c r="O10" s="110" t="s">
        <v>17</v>
      </c>
      <c r="P10" s="9"/>
      <c r="T10" s="22"/>
    </row>
    <row r="11" spans="1:20" ht="12" customHeight="1">
      <c r="A11" s="4">
        <v>72</v>
      </c>
      <c r="B11" s="186" t="s">
        <v>59</v>
      </c>
      <c r="C11" s="270">
        <v>81</v>
      </c>
      <c r="D11" s="269">
        <f t="shared" si="0"/>
        <v>0</v>
      </c>
      <c r="E11" s="4">
        <v>72</v>
      </c>
      <c r="F11" s="8">
        <v>11</v>
      </c>
      <c r="H11" s="4"/>
      <c r="I11" s="18">
        <v>0</v>
      </c>
      <c r="K11" s="104"/>
      <c r="L11" s="104"/>
      <c r="N11" s="109" t="s">
        <v>19</v>
      </c>
      <c r="O11" s="110" t="s">
        <v>167</v>
      </c>
      <c r="P11" s="9"/>
      <c r="T11" s="22"/>
    </row>
    <row r="12" spans="1:20" ht="12" customHeight="1" thickBot="1">
      <c r="A12" s="4">
        <v>81</v>
      </c>
      <c r="B12" s="186" t="s">
        <v>60</v>
      </c>
      <c r="C12" s="270">
        <v>90</v>
      </c>
      <c r="D12" s="269">
        <f t="shared" si="0"/>
        <v>0</v>
      </c>
      <c r="E12" s="4">
        <v>81</v>
      </c>
      <c r="F12" s="8">
        <v>12</v>
      </c>
      <c r="H12" s="20"/>
      <c r="I12" s="21">
        <v>160</v>
      </c>
      <c r="N12" s="287" t="s">
        <v>19</v>
      </c>
      <c r="O12" s="288" t="s">
        <v>138</v>
      </c>
      <c r="P12" s="108"/>
      <c r="T12" s="22"/>
    </row>
    <row r="13" spans="1:17" ht="12" customHeight="1" thickBot="1">
      <c r="A13" s="4">
        <v>90</v>
      </c>
      <c r="B13" s="186" t="s">
        <v>61</v>
      </c>
      <c r="C13" s="270">
        <v>99</v>
      </c>
      <c r="D13" s="269">
        <f t="shared" si="0"/>
        <v>0</v>
      </c>
      <c r="E13" s="4">
        <v>90</v>
      </c>
      <c r="F13" s="8">
        <v>13</v>
      </c>
      <c r="Q13" s="22"/>
    </row>
    <row r="14" spans="1:17" ht="12" customHeight="1">
      <c r="A14" s="4">
        <v>99</v>
      </c>
      <c r="B14" s="186" t="s">
        <v>62</v>
      </c>
      <c r="C14" s="270">
        <v>108</v>
      </c>
      <c r="D14" s="269">
        <f t="shared" si="0"/>
        <v>0</v>
      </c>
      <c r="E14" s="4">
        <v>99</v>
      </c>
      <c r="F14" s="8">
        <v>14</v>
      </c>
      <c r="H14" s="369" t="s">
        <v>0</v>
      </c>
      <c r="I14" s="370"/>
      <c r="J14" s="371"/>
      <c r="Q14" s="22"/>
    </row>
    <row r="15" spans="1:14" ht="12" customHeight="1" thickBot="1">
      <c r="A15" s="4">
        <v>108</v>
      </c>
      <c r="B15" s="186" t="s">
        <v>63</v>
      </c>
      <c r="C15" s="270">
        <v>117</v>
      </c>
      <c r="D15" s="269">
        <f t="shared" si="0"/>
        <v>0</v>
      </c>
      <c r="E15" s="4">
        <v>108</v>
      </c>
      <c r="F15" s="8">
        <v>15</v>
      </c>
      <c r="H15" s="252">
        <f>Area!$I$30+Area!$I$32+Area!$I$34</f>
        <v>0</v>
      </c>
      <c r="I15" s="174">
        <f>SUM(H15)/9</f>
        <v>0</v>
      </c>
      <c r="J15" s="175">
        <f>SUM(I15)*5</f>
        <v>0</v>
      </c>
      <c r="K15" s="1"/>
      <c r="N15" s="17"/>
    </row>
    <row r="16" spans="1:14" ht="12" customHeight="1" thickBot="1">
      <c r="A16" s="4">
        <v>117</v>
      </c>
      <c r="B16" s="186" t="s">
        <v>62</v>
      </c>
      <c r="C16" s="270">
        <v>126</v>
      </c>
      <c r="D16" s="269">
        <f t="shared" si="0"/>
        <v>0</v>
      </c>
      <c r="E16" s="4">
        <v>117</v>
      </c>
      <c r="F16" s="8">
        <v>16</v>
      </c>
      <c r="K16" s="2"/>
      <c r="N16" s="17"/>
    </row>
    <row r="17" spans="1:14" ht="12" customHeight="1">
      <c r="A17" s="4">
        <v>126</v>
      </c>
      <c r="B17" s="186" t="s">
        <v>64</v>
      </c>
      <c r="C17" s="270">
        <v>135</v>
      </c>
      <c r="D17" s="269">
        <f t="shared" si="0"/>
        <v>0</v>
      </c>
      <c r="E17" s="4">
        <v>126</v>
      </c>
      <c r="F17" s="8">
        <v>17</v>
      </c>
      <c r="H17" s="244" t="s">
        <v>7</v>
      </c>
      <c r="I17" s="158"/>
      <c r="N17" s="17"/>
    </row>
    <row r="18" spans="1:9" ht="12" customHeight="1" thickBot="1">
      <c r="A18" s="4">
        <v>135</v>
      </c>
      <c r="B18" s="186" t="s">
        <v>65</v>
      </c>
      <c r="C18" s="270">
        <v>144</v>
      </c>
      <c r="D18" s="269">
        <f t="shared" si="0"/>
        <v>0</v>
      </c>
      <c r="E18" s="4">
        <v>135</v>
      </c>
      <c r="F18" s="8">
        <v>18</v>
      </c>
      <c r="H18" s="252">
        <f>Area!$I$30+Area!$I$32+Area!$I$34</f>
        <v>0</v>
      </c>
      <c r="I18" s="208">
        <f>IF(H18&lt;1,0,(IF(H18&lt;=72,1,(IF(H18&lt;=180,2,(IF(H18&lt;=360,3,(IF(H18&gt;360,4,)))))))))</f>
        <v>0</v>
      </c>
    </row>
    <row r="19" spans="1:6" ht="12" customHeight="1" thickBot="1">
      <c r="A19" s="4">
        <v>144</v>
      </c>
      <c r="B19" s="186" t="s">
        <v>66</v>
      </c>
      <c r="C19" s="270">
        <v>153</v>
      </c>
      <c r="D19" s="269">
        <f t="shared" si="0"/>
        <v>0</v>
      </c>
      <c r="E19" s="4">
        <v>144</v>
      </c>
      <c r="F19" s="8">
        <v>19</v>
      </c>
    </row>
    <row r="20" spans="1:13" ht="12" customHeight="1">
      <c r="A20" s="4">
        <v>153</v>
      </c>
      <c r="B20" s="186" t="s">
        <v>62</v>
      </c>
      <c r="C20" s="270">
        <v>162</v>
      </c>
      <c r="D20" s="269">
        <f t="shared" si="0"/>
        <v>0</v>
      </c>
      <c r="E20" s="4">
        <v>153</v>
      </c>
      <c r="F20" s="8">
        <v>20</v>
      </c>
      <c r="H20" s="369" t="s">
        <v>23</v>
      </c>
      <c r="I20" s="371"/>
      <c r="L20" s="311" t="s">
        <v>171</v>
      </c>
      <c r="M20" s="312"/>
    </row>
    <row r="21" spans="1:13" ht="12" customHeight="1" thickBot="1">
      <c r="A21" s="4">
        <v>162</v>
      </c>
      <c r="B21" s="186" t="s">
        <v>67</v>
      </c>
      <c r="C21" s="270">
        <v>171</v>
      </c>
      <c r="D21" s="269">
        <f t="shared" si="0"/>
        <v>0</v>
      </c>
      <c r="E21" s="4">
        <v>162</v>
      </c>
      <c r="F21" s="8">
        <v>21</v>
      </c>
      <c r="H21" s="172">
        <f>Area!$L$27</f>
        <v>0</v>
      </c>
      <c r="I21" s="173">
        <f>IF($H$21=0,0,(IF($H$21="Yes",I22,(IF($H$21="No",I23,)))))</f>
        <v>0</v>
      </c>
      <c r="L21" s="252">
        <f>Area!$I$30+Area!$I$32+Area!$I$34</f>
        <v>0</v>
      </c>
      <c r="M21" s="313">
        <f>SUM(L21)/9</f>
        <v>0</v>
      </c>
    </row>
    <row r="22" spans="1:9" ht="12" customHeight="1">
      <c r="A22" s="4">
        <v>171</v>
      </c>
      <c r="B22" s="186" t="s">
        <v>62</v>
      </c>
      <c r="C22" s="270">
        <v>180</v>
      </c>
      <c r="D22" s="269">
        <f t="shared" si="0"/>
        <v>0</v>
      </c>
      <c r="E22" s="4">
        <v>171</v>
      </c>
      <c r="F22" s="8">
        <v>22</v>
      </c>
      <c r="H22" s="162" t="s">
        <v>47</v>
      </c>
      <c r="I22" s="159">
        <v>0.1</v>
      </c>
    </row>
    <row r="23" spans="1:9" ht="12" customHeight="1" thickBot="1">
      <c r="A23" s="4">
        <v>180</v>
      </c>
      <c r="B23" s="186" t="s">
        <v>68</v>
      </c>
      <c r="C23" s="270">
        <v>189</v>
      </c>
      <c r="D23" s="269">
        <f t="shared" si="0"/>
        <v>0</v>
      </c>
      <c r="E23" s="4">
        <v>180</v>
      </c>
      <c r="F23" s="8">
        <v>23</v>
      </c>
      <c r="H23" s="20" t="s">
        <v>48</v>
      </c>
      <c r="I23" s="160">
        <v>0</v>
      </c>
    </row>
    <row r="24" spans="1:6" ht="12" customHeight="1" thickBot="1">
      <c r="A24" s="4">
        <v>189</v>
      </c>
      <c r="B24" s="186" t="s">
        <v>69</v>
      </c>
      <c r="C24" s="270">
        <v>198</v>
      </c>
      <c r="D24" s="269">
        <f t="shared" si="0"/>
        <v>0</v>
      </c>
      <c r="E24" s="4">
        <v>189</v>
      </c>
      <c r="F24" s="8">
        <v>24</v>
      </c>
    </row>
    <row r="25" spans="1:8" ht="12" customHeight="1">
      <c r="A25" s="4">
        <v>198</v>
      </c>
      <c r="B25" s="186" t="s">
        <v>70</v>
      </c>
      <c r="C25" s="270">
        <v>207</v>
      </c>
      <c r="D25" s="269">
        <f t="shared" si="0"/>
        <v>0</v>
      </c>
      <c r="E25" s="4">
        <v>198</v>
      </c>
      <c r="F25" s="8">
        <v>25</v>
      </c>
      <c r="H25" s="207" t="s">
        <v>152</v>
      </c>
    </row>
    <row r="26" spans="1:8" ht="12" customHeight="1">
      <c r="A26" s="4">
        <v>207</v>
      </c>
      <c r="B26" s="186" t="s">
        <v>62</v>
      </c>
      <c r="C26" s="270">
        <v>216</v>
      </c>
      <c r="D26" s="269">
        <f t="shared" si="0"/>
        <v>0</v>
      </c>
      <c r="E26" s="4">
        <v>207</v>
      </c>
      <c r="F26" s="8">
        <v>26</v>
      </c>
      <c r="H26" s="6"/>
    </row>
    <row r="27" spans="1:8" ht="12" customHeight="1">
      <c r="A27" s="4">
        <v>216</v>
      </c>
      <c r="B27" s="186" t="s">
        <v>71</v>
      </c>
      <c r="C27" s="270">
        <v>225</v>
      </c>
      <c r="D27" s="269">
        <f t="shared" si="0"/>
        <v>0</v>
      </c>
      <c r="E27" s="4">
        <v>216</v>
      </c>
      <c r="F27" s="8">
        <v>27</v>
      </c>
      <c r="H27" s="13">
        <v>1</v>
      </c>
    </row>
    <row r="28" spans="1:8" ht="12" customHeight="1">
      <c r="A28" s="4">
        <v>225</v>
      </c>
      <c r="B28" s="186" t="s">
        <v>72</v>
      </c>
      <c r="C28" s="270">
        <v>234</v>
      </c>
      <c r="D28" s="269">
        <f t="shared" si="0"/>
        <v>0</v>
      </c>
      <c r="E28" s="4">
        <v>225</v>
      </c>
      <c r="F28" s="8">
        <v>28</v>
      </c>
      <c r="H28" s="13">
        <v>2</v>
      </c>
    </row>
    <row r="29" spans="1:8" ht="12" customHeight="1">
      <c r="A29" s="4">
        <v>234</v>
      </c>
      <c r="B29" s="186" t="s">
        <v>73</v>
      </c>
      <c r="C29" s="270">
        <v>243</v>
      </c>
      <c r="D29" s="269">
        <f t="shared" si="0"/>
        <v>0</v>
      </c>
      <c r="E29" s="4">
        <v>234</v>
      </c>
      <c r="F29" s="8">
        <v>29</v>
      </c>
      <c r="H29" s="13">
        <v>3</v>
      </c>
    </row>
    <row r="30" spans="1:8" ht="12" customHeight="1" thickBot="1">
      <c r="A30" s="4">
        <v>243</v>
      </c>
      <c r="B30" s="186" t="s">
        <v>74</v>
      </c>
      <c r="C30" s="270">
        <v>252</v>
      </c>
      <c r="D30" s="269">
        <f t="shared" si="0"/>
        <v>0</v>
      </c>
      <c r="E30" s="4">
        <v>243</v>
      </c>
      <c r="F30" s="8">
        <v>30</v>
      </c>
      <c r="H30" s="19">
        <v>4</v>
      </c>
    </row>
    <row r="31" spans="1:6" ht="12" customHeight="1">
      <c r="A31" s="4">
        <v>252</v>
      </c>
      <c r="B31" s="186" t="s">
        <v>75</v>
      </c>
      <c r="C31" s="270">
        <v>261</v>
      </c>
      <c r="D31" s="269">
        <f t="shared" si="0"/>
        <v>0</v>
      </c>
      <c r="E31" s="4">
        <v>252</v>
      </c>
      <c r="F31" s="8">
        <v>31</v>
      </c>
    </row>
    <row r="32" spans="1:6" ht="12" customHeight="1">
      <c r="A32" s="4">
        <v>261</v>
      </c>
      <c r="B32" s="186" t="s">
        <v>62</v>
      </c>
      <c r="C32" s="270">
        <v>333</v>
      </c>
      <c r="D32" s="269">
        <f t="shared" si="0"/>
        <v>0</v>
      </c>
      <c r="E32" s="4">
        <v>261</v>
      </c>
      <c r="F32" s="8">
        <v>32</v>
      </c>
    </row>
    <row r="33" spans="1:6" ht="12" customHeight="1">
      <c r="A33" s="4">
        <v>333</v>
      </c>
      <c r="B33" s="186" t="s">
        <v>76</v>
      </c>
      <c r="C33" s="270">
        <v>270</v>
      </c>
      <c r="D33" s="269">
        <f t="shared" si="0"/>
        <v>0</v>
      </c>
      <c r="E33" s="4">
        <v>333</v>
      </c>
      <c r="F33" s="8">
        <v>40</v>
      </c>
    </row>
    <row r="34" spans="1:10" ht="12" customHeight="1">
      <c r="A34" s="4">
        <v>270</v>
      </c>
      <c r="B34" s="186" t="s">
        <v>62</v>
      </c>
      <c r="C34" s="270">
        <v>342</v>
      </c>
      <c r="D34" s="269">
        <f t="shared" si="0"/>
        <v>0</v>
      </c>
      <c r="E34" s="4">
        <v>270</v>
      </c>
      <c r="F34" s="8">
        <v>33</v>
      </c>
      <c r="I34" s="22"/>
      <c r="J34" s="22"/>
    </row>
    <row r="35" spans="1:10" ht="12" customHeight="1">
      <c r="A35" s="4">
        <v>342</v>
      </c>
      <c r="B35" s="186" t="s">
        <v>77</v>
      </c>
      <c r="C35" s="270">
        <v>351</v>
      </c>
      <c r="D35" s="269">
        <f t="shared" si="0"/>
        <v>0</v>
      </c>
      <c r="E35" s="4">
        <v>342</v>
      </c>
      <c r="F35" s="23">
        <v>41</v>
      </c>
      <c r="H35" s="2"/>
      <c r="I35" s="22"/>
      <c r="J35" s="22"/>
    </row>
    <row r="36" spans="1:12" ht="12" customHeight="1">
      <c r="A36" s="4">
        <v>351</v>
      </c>
      <c r="B36" s="186" t="s">
        <v>78</v>
      </c>
      <c r="C36" s="270">
        <v>279</v>
      </c>
      <c r="D36" s="269">
        <f t="shared" si="0"/>
        <v>0</v>
      </c>
      <c r="E36" s="4">
        <v>351</v>
      </c>
      <c r="F36" s="23">
        <v>42</v>
      </c>
      <c r="G36" s="24"/>
      <c r="H36" s="2"/>
      <c r="I36" s="22"/>
      <c r="J36" s="22"/>
      <c r="K36" s="22"/>
      <c r="L36" s="22"/>
    </row>
    <row r="37" spans="1:12" ht="12" customHeight="1">
      <c r="A37" s="4">
        <v>279</v>
      </c>
      <c r="B37" s="186" t="s">
        <v>62</v>
      </c>
      <c r="C37" s="270">
        <v>288</v>
      </c>
      <c r="D37" s="269">
        <f t="shared" si="0"/>
        <v>0</v>
      </c>
      <c r="E37" s="4">
        <v>279</v>
      </c>
      <c r="F37" s="8">
        <v>34</v>
      </c>
      <c r="I37" s="104"/>
      <c r="K37" s="22"/>
      <c r="L37" s="22"/>
    </row>
    <row r="38" spans="1:12" ht="12" customHeight="1">
      <c r="A38" s="4">
        <v>288</v>
      </c>
      <c r="B38" s="186" t="s">
        <v>79</v>
      </c>
      <c r="C38" s="270">
        <v>297</v>
      </c>
      <c r="D38" s="269">
        <f t="shared" si="0"/>
        <v>0</v>
      </c>
      <c r="E38" s="4">
        <v>288</v>
      </c>
      <c r="F38" s="8">
        <v>35</v>
      </c>
      <c r="K38" s="22"/>
      <c r="L38" s="22"/>
    </row>
    <row r="39" spans="1:13" ht="12" customHeight="1">
      <c r="A39" s="4">
        <v>297</v>
      </c>
      <c r="B39" s="186" t="s">
        <v>80</v>
      </c>
      <c r="C39" s="270">
        <v>306</v>
      </c>
      <c r="D39" s="269">
        <f t="shared" si="0"/>
        <v>0</v>
      </c>
      <c r="E39" s="4">
        <v>297</v>
      </c>
      <c r="F39" s="8">
        <v>36</v>
      </c>
      <c r="M39" s="104"/>
    </row>
    <row r="40" spans="1:6" ht="12" customHeight="1">
      <c r="A40" s="4">
        <v>306</v>
      </c>
      <c r="B40" s="186" t="s">
        <v>62</v>
      </c>
      <c r="C40" s="270">
        <v>315</v>
      </c>
      <c r="D40" s="269">
        <f t="shared" si="0"/>
        <v>0</v>
      </c>
      <c r="E40" s="4">
        <v>306</v>
      </c>
      <c r="F40" s="8">
        <v>37</v>
      </c>
    </row>
    <row r="41" spans="1:10" ht="12" customHeight="1">
      <c r="A41" s="4">
        <v>315</v>
      </c>
      <c r="B41" s="186" t="s">
        <v>62</v>
      </c>
      <c r="C41" s="270">
        <v>324</v>
      </c>
      <c r="D41" s="269">
        <f t="shared" si="0"/>
        <v>0</v>
      </c>
      <c r="E41" s="4">
        <v>315</v>
      </c>
      <c r="F41" s="8">
        <v>38</v>
      </c>
      <c r="H41" s="15"/>
      <c r="J41" s="25"/>
    </row>
    <row r="42" spans="1:10" ht="12" customHeight="1">
      <c r="A42" s="4">
        <v>324</v>
      </c>
      <c r="B42" s="186" t="s">
        <v>62</v>
      </c>
      <c r="C42" s="270">
        <v>360</v>
      </c>
      <c r="D42" s="269">
        <f t="shared" si="0"/>
        <v>0</v>
      </c>
      <c r="E42" s="4">
        <v>324</v>
      </c>
      <c r="F42" s="8">
        <v>39</v>
      </c>
      <c r="H42" s="15"/>
      <c r="J42" s="25"/>
    </row>
    <row r="43" spans="1:12" ht="12" customHeight="1">
      <c r="A43" s="4">
        <v>360</v>
      </c>
      <c r="B43" s="186" t="s">
        <v>81</v>
      </c>
      <c r="C43" s="270">
        <v>369</v>
      </c>
      <c r="D43" s="269">
        <f t="shared" si="0"/>
        <v>0</v>
      </c>
      <c r="E43" s="4">
        <v>360</v>
      </c>
      <c r="F43" s="23">
        <v>43</v>
      </c>
      <c r="G43" s="24"/>
      <c r="K43" s="25"/>
      <c r="L43" s="25"/>
    </row>
    <row r="44" spans="1:12" ht="12" customHeight="1">
      <c r="A44" s="4">
        <v>369</v>
      </c>
      <c r="B44" s="186" t="s">
        <v>62</v>
      </c>
      <c r="C44" s="270">
        <v>378</v>
      </c>
      <c r="D44" s="269">
        <f t="shared" si="0"/>
        <v>0</v>
      </c>
      <c r="E44" s="4">
        <v>369</v>
      </c>
      <c r="F44" s="23">
        <v>44</v>
      </c>
      <c r="G44" s="24"/>
      <c r="H44" s="15"/>
      <c r="K44" s="25"/>
      <c r="L44" s="25"/>
    </row>
    <row r="45" spans="1:8" ht="12" customHeight="1">
      <c r="A45" s="4">
        <v>378</v>
      </c>
      <c r="B45" s="186" t="s">
        <v>82</v>
      </c>
      <c r="C45" s="270">
        <v>387</v>
      </c>
      <c r="D45" s="269">
        <f t="shared" si="0"/>
        <v>0</v>
      </c>
      <c r="E45" s="4">
        <v>378</v>
      </c>
      <c r="F45" s="23">
        <v>45</v>
      </c>
      <c r="G45" s="24"/>
      <c r="H45" s="15"/>
    </row>
    <row r="46" spans="1:7" ht="12" customHeight="1">
      <c r="A46" s="4">
        <v>387</v>
      </c>
      <c r="B46" s="186" t="s">
        <v>62</v>
      </c>
      <c r="C46" s="270">
        <v>396</v>
      </c>
      <c r="D46" s="269">
        <f t="shared" si="0"/>
        <v>0</v>
      </c>
      <c r="E46" s="4">
        <v>387</v>
      </c>
      <c r="F46" s="8">
        <v>46</v>
      </c>
      <c r="G46" s="24"/>
    </row>
    <row r="47" spans="1:6" ht="12" customHeight="1">
      <c r="A47" s="4">
        <v>396</v>
      </c>
      <c r="B47" s="186" t="s">
        <v>62</v>
      </c>
      <c r="C47" s="270">
        <v>405</v>
      </c>
      <c r="D47" s="269">
        <f t="shared" si="0"/>
        <v>0</v>
      </c>
      <c r="E47" s="4">
        <v>396</v>
      </c>
      <c r="F47" s="8">
        <v>47</v>
      </c>
    </row>
    <row r="48" spans="1:6" ht="12" customHeight="1">
      <c r="A48" s="4">
        <v>405</v>
      </c>
      <c r="B48" s="186" t="s">
        <v>83</v>
      </c>
      <c r="C48" s="270">
        <v>414</v>
      </c>
      <c r="D48" s="269">
        <f t="shared" si="0"/>
        <v>0</v>
      </c>
      <c r="E48" s="4">
        <v>405</v>
      </c>
      <c r="F48" s="8">
        <v>48</v>
      </c>
    </row>
    <row r="49" spans="1:10" ht="12" customHeight="1">
      <c r="A49" s="4">
        <v>414</v>
      </c>
      <c r="B49" s="186" t="s">
        <v>62</v>
      </c>
      <c r="C49" s="270">
        <v>423</v>
      </c>
      <c r="D49" s="269">
        <f t="shared" si="0"/>
        <v>0</v>
      </c>
      <c r="E49" s="4">
        <v>414</v>
      </c>
      <c r="F49" s="8">
        <v>49</v>
      </c>
      <c r="H49" s="26"/>
      <c r="I49" s="2"/>
      <c r="J49" s="104"/>
    </row>
    <row r="50" spans="1:9" ht="12" customHeight="1">
      <c r="A50" s="4">
        <v>423</v>
      </c>
      <c r="B50" s="186" t="s">
        <v>62</v>
      </c>
      <c r="C50" s="270">
        <v>432</v>
      </c>
      <c r="D50" s="269">
        <f t="shared" si="0"/>
        <v>0</v>
      </c>
      <c r="E50" s="4">
        <v>423</v>
      </c>
      <c r="F50" s="8">
        <v>50</v>
      </c>
      <c r="H50" s="27"/>
      <c r="I50" s="27"/>
    </row>
    <row r="51" spans="1:12" ht="12" customHeight="1">
      <c r="A51" s="4">
        <v>432</v>
      </c>
      <c r="B51" s="186" t="s">
        <v>84</v>
      </c>
      <c r="C51" s="270">
        <v>441</v>
      </c>
      <c r="D51" s="269">
        <f t="shared" si="0"/>
        <v>0</v>
      </c>
      <c r="E51" s="4">
        <v>432</v>
      </c>
      <c r="F51" s="8">
        <v>51</v>
      </c>
      <c r="H51" s="28"/>
      <c r="I51" s="28"/>
      <c r="J51" s="104"/>
      <c r="K51" s="104"/>
      <c r="L51" s="104"/>
    </row>
    <row r="52" spans="1:10" ht="12" customHeight="1">
      <c r="A52" s="4">
        <v>441</v>
      </c>
      <c r="B52" s="186" t="s">
        <v>85</v>
      </c>
      <c r="C52" s="270">
        <v>450</v>
      </c>
      <c r="D52" s="269">
        <f t="shared" si="0"/>
        <v>0</v>
      </c>
      <c r="E52" s="4">
        <v>441</v>
      </c>
      <c r="F52" s="8">
        <v>52</v>
      </c>
      <c r="H52" s="28"/>
      <c r="I52" s="28"/>
      <c r="J52" s="104"/>
    </row>
    <row r="53" spans="1:12" ht="12" customHeight="1">
      <c r="A53" s="4">
        <v>450</v>
      </c>
      <c r="B53" s="186" t="s">
        <v>86</v>
      </c>
      <c r="C53" s="270">
        <v>459</v>
      </c>
      <c r="D53" s="269">
        <f t="shared" si="0"/>
        <v>0</v>
      </c>
      <c r="E53" s="4">
        <v>450</v>
      </c>
      <c r="F53" s="8">
        <v>53</v>
      </c>
      <c r="H53" s="28"/>
      <c r="I53" s="28"/>
      <c r="K53" s="104"/>
      <c r="L53" s="104"/>
    </row>
    <row r="54" spans="1:12" ht="12" customHeight="1">
      <c r="A54" s="4">
        <v>459</v>
      </c>
      <c r="B54" s="186" t="s">
        <v>62</v>
      </c>
      <c r="C54" s="270">
        <v>468</v>
      </c>
      <c r="D54" s="269">
        <f t="shared" si="0"/>
        <v>0</v>
      </c>
      <c r="E54" s="4">
        <v>459</v>
      </c>
      <c r="F54" s="8">
        <v>54</v>
      </c>
      <c r="H54" s="28"/>
      <c r="I54" s="28"/>
      <c r="K54" s="104"/>
      <c r="L54" s="104"/>
    </row>
    <row r="55" spans="1:6" ht="12" customHeight="1">
      <c r="A55" s="4">
        <v>468</v>
      </c>
      <c r="B55" s="186" t="s">
        <v>87</v>
      </c>
      <c r="C55" s="270">
        <v>477</v>
      </c>
      <c r="D55" s="269">
        <f t="shared" si="0"/>
        <v>0</v>
      </c>
      <c r="E55" s="4">
        <v>468</v>
      </c>
      <c r="F55" s="8">
        <v>55</v>
      </c>
    </row>
    <row r="56" spans="1:6" ht="12" customHeight="1">
      <c r="A56" s="4">
        <v>477</v>
      </c>
      <c r="B56" s="186" t="s">
        <v>62</v>
      </c>
      <c r="C56" s="270">
        <v>486</v>
      </c>
      <c r="D56" s="269">
        <f t="shared" si="0"/>
        <v>0</v>
      </c>
      <c r="E56" s="4">
        <v>477</v>
      </c>
      <c r="F56" s="8">
        <v>56</v>
      </c>
    </row>
    <row r="57" spans="1:6" ht="12" customHeight="1">
      <c r="A57" s="4">
        <v>486</v>
      </c>
      <c r="B57" s="186" t="s">
        <v>88</v>
      </c>
      <c r="C57" s="270">
        <v>495</v>
      </c>
      <c r="D57" s="269">
        <f t="shared" si="0"/>
        <v>0</v>
      </c>
      <c r="E57" s="4">
        <v>486</v>
      </c>
      <c r="F57" s="8">
        <v>57</v>
      </c>
    </row>
    <row r="58" spans="1:6" ht="12" customHeight="1">
      <c r="A58" s="4">
        <v>495</v>
      </c>
      <c r="B58" s="186" t="s">
        <v>89</v>
      </c>
      <c r="C58" s="270">
        <v>504</v>
      </c>
      <c r="D58" s="269">
        <f t="shared" si="0"/>
        <v>0</v>
      </c>
      <c r="E58" s="4">
        <v>495</v>
      </c>
      <c r="F58" s="8">
        <v>58</v>
      </c>
    </row>
    <row r="59" spans="1:6" ht="12" customHeight="1">
      <c r="A59" s="4">
        <v>504</v>
      </c>
      <c r="B59" s="186" t="s">
        <v>90</v>
      </c>
      <c r="C59" s="270">
        <v>513</v>
      </c>
      <c r="D59" s="269">
        <f t="shared" si="0"/>
        <v>0</v>
      </c>
      <c r="E59" s="4">
        <v>504</v>
      </c>
      <c r="F59" s="8">
        <v>59</v>
      </c>
    </row>
    <row r="60" spans="1:6" ht="12" customHeight="1">
      <c r="A60" s="4">
        <v>513</v>
      </c>
      <c r="B60" s="186" t="s">
        <v>62</v>
      </c>
      <c r="C60" s="270">
        <v>522</v>
      </c>
      <c r="D60" s="269">
        <f t="shared" si="0"/>
        <v>0</v>
      </c>
      <c r="E60" s="4">
        <v>513</v>
      </c>
      <c r="F60" s="8">
        <v>60</v>
      </c>
    </row>
    <row r="61" spans="1:6" ht="12" customHeight="1">
      <c r="A61" s="4">
        <v>522</v>
      </c>
      <c r="B61" s="186" t="s">
        <v>62</v>
      </c>
      <c r="C61" s="270">
        <v>531</v>
      </c>
      <c r="D61" s="269">
        <f t="shared" si="0"/>
        <v>0</v>
      </c>
      <c r="E61" s="4">
        <v>522</v>
      </c>
      <c r="F61" s="8">
        <v>61</v>
      </c>
    </row>
    <row r="62" spans="1:6" ht="12" customHeight="1">
      <c r="A62" s="4">
        <v>531</v>
      </c>
      <c r="B62" s="186" t="s">
        <v>62</v>
      </c>
      <c r="C62" s="270">
        <v>540</v>
      </c>
      <c r="D62" s="269">
        <f t="shared" si="0"/>
        <v>0</v>
      </c>
      <c r="E62" s="4">
        <v>531</v>
      </c>
      <c r="F62" s="8">
        <v>62</v>
      </c>
    </row>
    <row r="63" spans="1:6" ht="12" customHeight="1">
      <c r="A63" s="4">
        <v>540</v>
      </c>
      <c r="B63" s="186" t="s">
        <v>91</v>
      </c>
      <c r="C63" s="270">
        <v>549</v>
      </c>
      <c r="D63" s="269">
        <f t="shared" si="0"/>
        <v>0</v>
      </c>
      <c r="E63" s="4">
        <v>540</v>
      </c>
      <c r="F63" s="8">
        <v>63</v>
      </c>
    </row>
    <row r="64" spans="1:6" ht="12" customHeight="1">
      <c r="A64" s="4">
        <v>549</v>
      </c>
      <c r="B64" s="186" t="s">
        <v>62</v>
      </c>
      <c r="C64" s="270">
        <v>558</v>
      </c>
      <c r="D64" s="269">
        <f t="shared" si="0"/>
        <v>0</v>
      </c>
      <c r="E64" s="4">
        <v>549</v>
      </c>
      <c r="F64" s="8">
        <v>64</v>
      </c>
    </row>
    <row r="65" spans="1:6" ht="12" customHeight="1">
      <c r="A65" s="4">
        <v>558</v>
      </c>
      <c r="B65" s="186" t="s">
        <v>62</v>
      </c>
      <c r="C65" s="270">
        <v>567</v>
      </c>
      <c r="D65" s="269">
        <f t="shared" si="0"/>
        <v>0</v>
      </c>
      <c r="E65" s="4">
        <v>558</v>
      </c>
      <c r="F65" s="8">
        <v>65</v>
      </c>
    </row>
    <row r="66" spans="1:6" ht="12" customHeight="1">
      <c r="A66" s="4">
        <v>567</v>
      </c>
      <c r="B66" s="186" t="s">
        <v>62</v>
      </c>
      <c r="C66" s="270">
        <v>576</v>
      </c>
      <c r="D66" s="269">
        <f t="shared" si="0"/>
        <v>0</v>
      </c>
      <c r="E66" s="4">
        <v>567</v>
      </c>
      <c r="F66" s="8">
        <v>66</v>
      </c>
    </row>
    <row r="67" spans="1:6" ht="12" customHeight="1">
      <c r="A67" s="4">
        <v>576</v>
      </c>
      <c r="B67" s="186" t="s">
        <v>92</v>
      </c>
      <c r="C67" s="270">
        <v>585</v>
      </c>
      <c r="D67" s="269">
        <f t="shared" si="0"/>
        <v>0</v>
      </c>
      <c r="E67" s="4">
        <v>576</v>
      </c>
      <c r="F67" s="8">
        <v>67</v>
      </c>
    </row>
    <row r="68" spans="1:6" ht="12" customHeight="1">
      <c r="A68" s="4">
        <v>585</v>
      </c>
      <c r="B68" s="186" t="s">
        <v>93</v>
      </c>
      <c r="C68" s="270">
        <v>594</v>
      </c>
      <c r="D68" s="269">
        <f t="shared" si="0"/>
        <v>0</v>
      </c>
      <c r="E68" s="4">
        <v>585</v>
      </c>
      <c r="F68" s="8">
        <v>68</v>
      </c>
    </row>
    <row r="69" spans="1:6" ht="12" customHeight="1">
      <c r="A69" s="4">
        <v>594</v>
      </c>
      <c r="B69" s="186" t="s">
        <v>94</v>
      </c>
      <c r="C69" s="270">
        <v>603</v>
      </c>
      <c r="D69" s="269">
        <f aca="true" t="shared" si="1" ref="D69:D80">IF($D$1=0,0,(IF($D$1&gt;=9,C69)))</f>
        <v>0</v>
      </c>
      <c r="E69" s="4">
        <v>594</v>
      </c>
      <c r="F69" s="8">
        <v>69</v>
      </c>
    </row>
    <row r="70" spans="1:6" ht="12" customHeight="1">
      <c r="A70" s="4">
        <v>603</v>
      </c>
      <c r="B70" s="186" t="s">
        <v>62</v>
      </c>
      <c r="C70" s="270">
        <v>612</v>
      </c>
      <c r="D70" s="269">
        <f t="shared" si="1"/>
        <v>0</v>
      </c>
      <c r="E70" s="4">
        <v>603</v>
      </c>
      <c r="F70" s="8">
        <v>70</v>
      </c>
    </row>
    <row r="71" spans="1:6" ht="12" customHeight="1">
      <c r="A71" s="4">
        <v>612</v>
      </c>
      <c r="B71" s="186" t="s">
        <v>62</v>
      </c>
      <c r="C71" s="270">
        <v>621</v>
      </c>
      <c r="D71" s="269">
        <f t="shared" si="1"/>
        <v>0</v>
      </c>
      <c r="E71" s="4">
        <v>612</v>
      </c>
      <c r="F71" s="8">
        <v>71</v>
      </c>
    </row>
    <row r="72" spans="1:6" ht="12" customHeight="1">
      <c r="A72" s="4">
        <v>621</v>
      </c>
      <c r="B72" s="186" t="s">
        <v>62</v>
      </c>
      <c r="C72" s="270">
        <v>630</v>
      </c>
      <c r="D72" s="269">
        <f t="shared" si="1"/>
        <v>0</v>
      </c>
      <c r="E72" s="4">
        <v>621</v>
      </c>
      <c r="F72" s="8">
        <v>72</v>
      </c>
    </row>
    <row r="73" spans="1:6" ht="12" customHeight="1">
      <c r="A73" s="4">
        <v>630</v>
      </c>
      <c r="B73" s="186" t="s">
        <v>95</v>
      </c>
      <c r="C73" s="270">
        <v>639</v>
      </c>
      <c r="D73" s="269">
        <f t="shared" si="1"/>
        <v>0</v>
      </c>
      <c r="E73" s="4">
        <v>630</v>
      </c>
      <c r="F73" s="8">
        <v>73</v>
      </c>
    </row>
    <row r="74" spans="1:6" ht="12" customHeight="1">
      <c r="A74" s="4">
        <v>639</v>
      </c>
      <c r="B74" s="186" t="s">
        <v>62</v>
      </c>
      <c r="C74" s="270">
        <v>648</v>
      </c>
      <c r="D74" s="269">
        <f t="shared" si="1"/>
        <v>0</v>
      </c>
      <c r="E74" s="4">
        <v>639</v>
      </c>
      <c r="F74" s="8">
        <v>74</v>
      </c>
    </row>
    <row r="75" spans="1:6" ht="12" customHeight="1">
      <c r="A75" s="4">
        <v>648</v>
      </c>
      <c r="B75" s="186" t="s">
        <v>96</v>
      </c>
      <c r="C75" s="270">
        <v>657</v>
      </c>
      <c r="D75" s="269">
        <f t="shared" si="1"/>
        <v>0</v>
      </c>
      <c r="E75" s="4">
        <v>648</v>
      </c>
      <c r="F75" s="8">
        <v>75</v>
      </c>
    </row>
    <row r="76" spans="1:6" ht="12" customHeight="1">
      <c r="A76" s="4">
        <v>657</v>
      </c>
      <c r="B76" s="186" t="s">
        <v>62</v>
      </c>
      <c r="C76" s="270">
        <v>666</v>
      </c>
      <c r="D76" s="269">
        <f t="shared" si="1"/>
        <v>0</v>
      </c>
      <c r="E76" s="4">
        <v>657</v>
      </c>
      <c r="F76" s="8">
        <v>76</v>
      </c>
    </row>
    <row r="77" spans="1:6" ht="12" customHeight="1">
      <c r="A77" s="4">
        <v>666</v>
      </c>
      <c r="B77" s="186" t="s">
        <v>62</v>
      </c>
      <c r="C77" s="270">
        <v>675</v>
      </c>
      <c r="D77" s="269">
        <f t="shared" si="1"/>
        <v>0</v>
      </c>
      <c r="E77" s="4">
        <v>666</v>
      </c>
      <c r="F77" s="8">
        <v>77</v>
      </c>
    </row>
    <row r="78" spans="1:6" ht="12" customHeight="1">
      <c r="A78" s="4">
        <v>675</v>
      </c>
      <c r="B78" s="186" t="s">
        <v>97</v>
      </c>
      <c r="C78" s="270">
        <v>684</v>
      </c>
      <c r="D78" s="269">
        <f t="shared" si="1"/>
        <v>0</v>
      </c>
      <c r="E78" s="4">
        <v>675</v>
      </c>
      <c r="F78" s="8">
        <v>78</v>
      </c>
    </row>
    <row r="79" spans="1:6" ht="12" customHeight="1">
      <c r="A79" s="4">
        <v>684</v>
      </c>
      <c r="B79" s="186" t="s">
        <v>62</v>
      </c>
      <c r="C79" s="270">
        <v>693</v>
      </c>
      <c r="D79" s="269">
        <f t="shared" si="1"/>
        <v>0</v>
      </c>
      <c r="E79" s="4">
        <v>684</v>
      </c>
      <c r="F79" s="8">
        <v>79</v>
      </c>
    </row>
    <row r="80" spans="1:6" ht="12" customHeight="1" thickBot="1">
      <c r="A80" s="4">
        <v>693</v>
      </c>
      <c r="B80" s="186" t="s">
        <v>62</v>
      </c>
      <c r="C80" s="271">
        <v>702</v>
      </c>
      <c r="D80" s="269">
        <f t="shared" si="1"/>
        <v>0</v>
      </c>
      <c r="E80" s="4">
        <v>693</v>
      </c>
      <c r="F80" s="8">
        <v>80</v>
      </c>
    </row>
    <row r="81" spans="1:6" ht="12" customHeight="1" thickBot="1">
      <c r="A81" s="14">
        <v>702</v>
      </c>
      <c r="B81" s="187" t="s">
        <v>98</v>
      </c>
      <c r="D81" s="269"/>
      <c r="E81" s="14">
        <v>702</v>
      </c>
      <c r="F81" s="21">
        <v>81</v>
      </c>
    </row>
    <row r="82" spans="5:6" ht="12" customHeight="1">
      <c r="E82" s="3"/>
      <c r="F82" s="3"/>
    </row>
    <row r="83" spans="5:7" ht="12" customHeight="1">
      <c r="E83" s="2"/>
      <c r="F83" s="2"/>
      <c r="G83" s="2"/>
    </row>
  </sheetData>
  <sheetProtection password="C9DB" sheet="1" objects="1" scenarios="1" selectLockedCells="1"/>
  <mergeCells count="5">
    <mergeCell ref="E1:F1"/>
    <mergeCell ref="H14:J14"/>
    <mergeCell ref="H9:I9"/>
    <mergeCell ref="H1:I1"/>
    <mergeCell ref="H20:I20"/>
  </mergeCells>
  <printOptions gridLines="1" horizontalCentered="1"/>
  <pageMargins left="0" right="0" top="0.5905511811023623"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mplopes01</dc:creator>
  <cp:keywords/>
  <dc:description/>
  <cp:lastModifiedBy>vlore region</cp:lastModifiedBy>
  <cp:lastPrinted>2013-02-14T08:37:33Z</cp:lastPrinted>
  <dcterms:created xsi:type="dcterms:W3CDTF">2010-07-14T14:04:12Z</dcterms:created>
  <dcterms:modified xsi:type="dcterms:W3CDTF">2013-02-14T08:37:53Z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